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Dp 5ms" sheetId="1" r:id="rId1"/>
    <sheet name="Dp 10ms" sheetId="2" r:id="rId2"/>
    <sheet name="Dp 15ms" sheetId="3" r:id="rId3"/>
    <sheet name="Dp 20ms" sheetId="4" r:id="rId4"/>
    <sheet name="Dp 25ms" sheetId="5" r:id="rId5"/>
    <sheet name="Elaborazione di 1° livello 5ms" sheetId="6" r:id="rId6"/>
    <sheet name="Elaborazione di 1° livello 10ms" sheetId="7" r:id="rId7"/>
    <sheet name="Elaborazione di 1° livello 15ms" sheetId="8" r:id="rId8"/>
    <sheet name="Elaborazione di 1° livello 20ms" sheetId="9" r:id="rId9"/>
    <sheet name="Elaborazione di 1° livello 25ms" sheetId="10" r:id="rId10"/>
  </sheets>
  <definedNames>
    <definedName name="_xlfn.SINGLE" hidden="1">#NAME?</definedName>
    <definedName name="_xlnm.Print_Area" localSheetId="1">'Dp 10ms'!$A$1:$AE$108</definedName>
    <definedName name="_xlnm.Print_Area" localSheetId="2">'Dp 15ms'!$A$1:$AE$108</definedName>
    <definedName name="_xlnm.Print_Area" localSheetId="3">'Dp 20ms'!$A$1:$AE$108</definedName>
    <definedName name="_xlnm.Print_Area" localSheetId="4">'Dp 25ms'!$A$1:$AE$108</definedName>
    <definedName name="_xlnm.Print_Area" localSheetId="0">'Dp 5ms'!$A$1:$AE$108</definedName>
  </definedNames>
  <calcPr fullCalcOnLoad="1"/>
</workbook>
</file>

<file path=xl/comments1.xml><?xml version="1.0" encoding="utf-8"?>
<comments xmlns="http://schemas.openxmlformats.org/spreadsheetml/2006/main">
  <authors>
    <author> </author>
    <author>Paolo Lopinto</author>
  </authors>
  <commentList>
    <comment ref="C2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Inserire unità di misura (Pa, mmH2O)</t>
        </r>
      </text>
    </comment>
    <comment ref="W19" authorId="0">
      <text>
        <r>
          <rPr>
            <sz val="8"/>
            <rFont val="Tahoma"/>
            <family val="0"/>
          </rPr>
          <t xml:space="preserve">Attenzione unità misura Micromanometro  (es. Pa o mmH2O)
</t>
        </r>
      </text>
    </comment>
    <comment ref="B7" authorId="1">
      <text>
        <r>
          <rPr>
            <sz val="9"/>
            <rFont val="Tahoma"/>
            <family val="2"/>
          </rPr>
          <t xml:space="preserve">Inserire data nellla forma gg/mm/aaaa
</t>
        </r>
      </text>
    </comment>
    <comment ref="AA20" authorId="1">
      <text>
        <r>
          <rPr>
            <b/>
            <sz val="9"/>
            <rFont val="Tahoma"/>
            <family val="2"/>
          </rPr>
          <t xml:space="preserve">Inserire data nella forma gg/mm/aaaa
</t>
        </r>
      </text>
    </comment>
  </commentList>
</comments>
</file>

<file path=xl/comments2.xml><?xml version="1.0" encoding="utf-8"?>
<comments xmlns="http://schemas.openxmlformats.org/spreadsheetml/2006/main">
  <authors>
    <author>Paolo Lopinto</author>
    <author> </author>
  </authors>
  <commentList>
    <comment ref="B7" authorId="0">
      <text>
        <r>
          <rPr>
            <sz val="9"/>
            <rFont val="Tahoma"/>
            <family val="2"/>
          </rPr>
          <t xml:space="preserve">Inserire data nellla forma gg/mm/aaaa
</t>
        </r>
      </text>
    </comment>
    <comment ref="AA20" authorId="0">
      <text>
        <r>
          <rPr>
            <b/>
            <sz val="9"/>
            <rFont val="Tahoma"/>
            <family val="2"/>
          </rPr>
          <t xml:space="preserve">Inserire data nella forma gg/mm/aaaa
</t>
        </r>
      </text>
    </comment>
    <comment ref="C26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Inserire unità di misura (Pa, mmH2O)</t>
        </r>
      </text>
    </comment>
  </commentList>
</comments>
</file>

<file path=xl/comments3.xml><?xml version="1.0" encoding="utf-8"?>
<comments xmlns="http://schemas.openxmlformats.org/spreadsheetml/2006/main">
  <authors>
    <author>Paolo Lopinto</author>
    <author> </author>
  </authors>
  <commentList>
    <comment ref="B7" authorId="0">
      <text>
        <r>
          <rPr>
            <sz val="9"/>
            <rFont val="Tahoma"/>
            <family val="2"/>
          </rPr>
          <t xml:space="preserve">Inserire data nellla forma gg/mm/aaaa
</t>
        </r>
      </text>
    </comment>
    <comment ref="AA20" authorId="0">
      <text>
        <r>
          <rPr>
            <b/>
            <sz val="9"/>
            <rFont val="Tahoma"/>
            <family val="2"/>
          </rPr>
          <t xml:space="preserve">Inserire data nella forma gg/mm/aaaa
</t>
        </r>
      </text>
    </comment>
    <comment ref="C26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Inserire unità di misura (Pa, mmH2O)</t>
        </r>
      </text>
    </comment>
  </commentList>
</comments>
</file>

<file path=xl/comments4.xml><?xml version="1.0" encoding="utf-8"?>
<comments xmlns="http://schemas.openxmlformats.org/spreadsheetml/2006/main">
  <authors>
    <author>Paolo Lopinto</author>
    <author> </author>
  </authors>
  <commentList>
    <comment ref="B7" authorId="0">
      <text>
        <r>
          <rPr>
            <sz val="9"/>
            <rFont val="Tahoma"/>
            <family val="2"/>
          </rPr>
          <t xml:space="preserve">Inserire data nellla forma gg/mm/aaaa
</t>
        </r>
      </text>
    </comment>
    <comment ref="AA20" authorId="0">
      <text>
        <r>
          <rPr>
            <b/>
            <sz val="9"/>
            <rFont val="Tahoma"/>
            <family val="2"/>
          </rPr>
          <t xml:space="preserve">Inserire data nella forma gg/mm/aaaa
</t>
        </r>
      </text>
    </comment>
    <comment ref="C26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Inserire unità di misura (Pa, mmH2O)</t>
        </r>
      </text>
    </comment>
  </commentList>
</comments>
</file>

<file path=xl/comments5.xml><?xml version="1.0" encoding="utf-8"?>
<comments xmlns="http://schemas.openxmlformats.org/spreadsheetml/2006/main">
  <authors>
    <author>Paolo Lopinto</author>
    <author> </author>
  </authors>
  <commentList>
    <comment ref="B7" authorId="0">
      <text>
        <r>
          <rPr>
            <sz val="9"/>
            <rFont val="Tahoma"/>
            <family val="2"/>
          </rPr>
          <t xml:space="preserve">Inserire data nellla forma gg/mm/aaaa
</t>
        </r>
      </text>
    </comment>
    <comment ref="AA20" authorId="0">
      <text>
        <r>
          <rPr>
            <b/>
            <sz val="9"/>
            <rFont val="Tahoma"/>
            <family val="2"/>
          </rPr>
          <t xml:space="preserve">Inserire data nella forma gg/mm/aaaa
</t>
        </r>
      </text>
    </comment>
    <comment ref="C26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Inserire unità di misura (Pa, mmH2O)</t>
        </r>
      </text>
    </comment>
  </commentList>
</comments>
</file>

<file path=xl/sharedStrings.xml><?xml version="1.0" encoding="utf-8"?>
<sst xmlns="http://schemas.openxmlformats.org/spreadsheetml/2006/main" count="641" uniqueCount="70">
  <si>
    <t>DATA :</t>
  </si>
  <si>
    <t>n° letture</t>
  </si>
  <si>
    <t>Operatore:</t>
  </si>
  <si>
    <t>Fattore</t>
  </si>
  <si>
    <r>
      <t>a</t>
    </r>
    <r>
      <rPr>
        <b/>
        <sz val="10"/>
        <rFont val="Times New Roman"/>
        <family val="1"/>
      </rPr>
      <t>x</t>
    </r>
  </si>
  <si>
    <r>
      <t>D</t>
    </r>
    <r>
      <rPr>
        <b/>
        <sz val="12"/>
        <rFont val="Times New Roman"/>
        <family val="1"/>
      </rPr>
      <t>P</t>
    </r>
    <r>
      <rPr>
        <b/>
        <vertAlign val="subscript"/>
        <sz val="12"/>
        <rFont val="Times New Roman"/>
        <family val="1"/>
      </rPr>
      <t>x</t>
    </r>
  </si>
  <si>
    <r>
      <t>D</t>
    </r>
    <r>
      <rPr>
        <b/>
        <sz val="12"/>
        <rFont val="Times New Roman"/>
        <family val="1"/>
      </rPr>
      <t>P</t>
    </r>
    <r>
      <rPr>
        <b/>
        <vertAlign val="subscript"/>
        <sz val="12"/>
        <rFont val="Times New Roman"/>
        <family val="1"/>
      </rPr>
      <t>r</t>
    </r>
  </si>
  <si>
    <t>Certificato N°</t>
  </si>
  <si>
    <t>TIPO PITOT :</t>
  </si>
  <si>
    <t>Accettabilità:</t>
  </si>
  <si>
    <t>Strum.</t>
  </si>
  <si>
    <t>Rif.</t>
  </si>
  <si>
    <t>S</t>
  </si>
  <si>
    <t>Laboratorio:</t>
  </si>
  <si>
    <t>Ente prescelto:</t>
  </si>
  <si>
    <t>Data Certificato</t>
  </si>
  <si>
    <t>Verifica Condizioni Stazionarie del condotto:</t>
  </si>
  <si>
    <t>°C</t>
  </si>
  <si>
    <t xml:space="preserve">Prova 1 </t>
  </si>
  <si>
    <t>Prova 1b    pitot ruotato di 180°</t>
  </si>
  <si>
    <t xml:space="preserve">Velocità fumi Condotto </t>
  </si>
  <si>
    <t>m/sec</t>
  </si>
  <si>
    <t>Diametro</t>
  </si>
  <si>
    <t>m</t>
  </si>
  <si>
    <t>ESITO Prova 1:</t>
  </si>
  <si>
    <t>3- differenza temperature &lt; 0.5°C</t>
  </si>
  <si>
    <r>
      <t xml:space="preserve">4 - differenza </t>
    </r>
    <r>
      <rPr>
        <sz val="10"/>
        <rFont val="Symbol"/>
        <family val="1"/>
      </rPr>
      <t>D</t>
    </r>
    <r>
      <rPr>
        <sz val="10"/>
        <rFont val="Arial"/>
        <family val="0"/>
      </rPr>
      <t>p &lt;= 5% valore medio</t>
    </r>
  </si>
  <si>
    <t>2 - differenza fattore medio prova1 e prova1b &lt; 0.01</t>
  </si>
  <si>
    <r>
      <t>1</t>
    </r>
    <r>
      <rPr>
        <sz val="10"/>
        <rFont val="Symbol"/>
        <family val="1"/>
      </rPr>
      <t xml:space="preserve"> - a</t>
    </r>
    <r>
      <rPr>
        <sz val="10"/>
        <rFont val="Arial"/>
        <family val="0"/>
      </rPr>
      <t>x &lt;= 0.02 dal valore medio</t>
    </r>
  </si>
  <si>
    <r>
      <t xml:space="preserve">3 - Misura  </t>
    </r>
    <r>
      <rPr>
        <sz val="10"/>
        <rFont val="Symbol"/>
        <family val="1"/>
      </rPr>
      <t>D</t>
    </r>
    <r>
      <rPr>
        <sz val="10"/>
        <rFont val="Arial"/>
        <family val="2"/>
      </rPr>
      <t>Temp.</t>
    </r>
  </si>
  <si>
    <r>
      <t xml:space="preserve">4 - Misura Variazione </t>
    </r>
    <r>
      <rPr>
        <sz val="10"/>
        <rFont val="Symbol"/>
        <family val="1"/>
      </rPr>
      <t>D</t>
    </r>
    <r>
      <rPr>
        <sz val="10"/>
        <rFont val="Arial"/>
        <family val="0"/>
      </rPr>
      <t>p Condotto</t>
    </r>
  </si>
  <si>
    <t>2 - Diff. fattore medio prova 1 e prova 1b &lt;= 0.01</t>
  </si>
  <si>
    <t xml:space="preserve">Prova 2 </t>
  </si>
  <si>
    <t>Prova 2b    pitot ruotato di 180°</t>
  </si>
  <si>
    <t>ESITO Prova 2:</t>
  </si>
  <si>
    <t>ESITO Prova 3:</t>
  </si>
  <si>
    <t xml:space="preserve">Prova 3 </t>
  </si>
  <si>
    <t>Prova 3b    pitot ruotato di 180°</t>
  </si>
  <si>
    <t>Fattore prova 2</t>
  </si>
  <si>
    <t>Fattore prova 1</t>
  </si>
  <si>
    <t>Fattore prova 3</t>
  </si>
  <si>
    <t>RIFERIMENTI PRIMARI:</t>
  </si>
  <si>
    <t>PITOT TIPO</t>
  </si>
  <si>
    <t>MICROMANOMETRO TIPO:</t>
  </si>
  <si>
    <t>F.S.</t>
  </si>
  <si>
    <t>(digitale/analogico)</t>
  </si>
  <si>
    <t>ID</t>
  </si>
  <si>
    <r>
      <t>Fattore K di taratura Pitot primario da certificato (</t>
    </r>
    <r>
      <rPr>
        <b/>
        <sz val="12"/>
        <rFont val="Symbol"/>
        <family val="1"/>
      </rPr>
      <t>a</t>
    </r>
    <r>
      <rPr>
        <b/>
        <sz val="10"/>
        <rFont val="Arial"/>
        <family val="2"/>
      </rPr>
      <t>r):</t>
    </r>
  </si>
  <si>
    <t>Elaborazioni :</t>
  </si>
  <si>
    <t>Media</t>
  </si>
  <si>
    <t>Dev. Std.</t>
  </si>
  <si>
    <t>% RSD</t>
  </si>
  <si>
    <t>Operatore</t>
  </si>
  <si>
    <t>1 - un fattore  differisce più di 0,02 dalla media</t>
  </si>
  <si>
    <t>Elaborazione Statistica di 1° livello - 5 ms</t>
  </si>
  <si>
    <t>Elaborazione Statistica di 1° livello - 10 ms</t>
  </si>
  <si>
    <t>Elaborazione Statistica di 1° livello - 20 ms</t>
  </si>
  <si>
    <t>MICROMANOMETRO:</t>
  </si>
  <si>
    <t>Elaborazione Statistica di 1° livello - 15 ms</t>
  </si>
  <si>
    <t>Elaborazione Statistica di 1° livello - 25 ms</t>
  </si>
  <si>
    <t>PITOT OGGETTO PT:</t>
  </si>
  <si>
    <t>PT-21</t>
  </si>
  <si>
    <t>Modulo di presa dati interconfronto Pitot 2022 - Dp 5 ms</t>
  </si>
  <si>
    <t>PT-22</t>
  </si>
  <si>
    <t>Pa</t>
  </si>
  <si>
    <t>digitale/analogico</t>
  </si>
  <si>
    <t>Modulo di presa dati interconfronto Pitot 2022 - Dp 10 ms</t>
  </si>
  <si>
    <t>Modulo di presa dati interconfronto Pitot 2022 - Dp 15 ms</t>
  </si>
  <si>
    <t>Modulo di presa dati interconfronto Pitot 2022 - Dp 20 ms</t>
  </si>
  <si>
    <t>Modulo di presa dati interconfronto Pitot 2022 - Dp 25 ms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</si>
</sst>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"/>
    <numFmt numFmtId="185" formatCode="0.000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0.000"/>
    <numFmt numFmtId="190" formatCode="0.000000"/>
    <numFmt numFmtId="191" formatCode="0.00000"/>
    <numFmt numFmtId="192" formatCode="dd/mm/yy"/>
    <numFmt numFmtId="193" formatCode="0.00000000"/>
    <numFmt numFmtId="194" formatCode="0.0000000"/>
    <numFmt numFmtId="195" formatCode="[$-410]dddd\ d\ mmmm\ yyyy"/>
  </numFmts>
  <fonts count="59">
    <font>
      <sz val="10"/>
      <name val="Arial"/>
      <family val="0"/>
    </font>
    <font>
      <sz val="14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Symbol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sz val="10"/>
      <name val="Symbol"/>
      <family val="1"/>
    </font>
    <font>
      <b/>
      <sz val="14"/>
      <name val="Arial"/>
      <family val="2"/>
    </font>
    <font>
      <b/>
      <sz val="20"/>
      <name val="Arial"/>
      <family val="2"/>
    </font>
    <font>
      <b/>
      <sz val="10"/>
      <name val="Symbol"/>
      <family val="1"/>
    </font>
    <font>
      <b/>
      <sz val="8"/>
      <name val="Arial"/>
      <family val="2"/>
    </font>
    <font>
      <sz val="10"/>
      <color indexed="9"/>
      <name val="Arial"/>
      <family val="2"/>
    </font>
    <font>
      <b/>
      <i/>
      <sz val="12"/>
      <name val="Arial"/>
      <family val="2"/>
    </font>
    <font>
      <b/>
      <sz val="14"/>
      <color indexed="48"/>
      <name val="Symbol"/>
      <family val="1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3" fillId="0" borderId="16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3" fillId="0" borderId="17" xfId="0" applyFont="1" applyFill="1" applyBorder="1" applyAlignment="1" applyProtection="1">
      <alignment horizontal="center" vertical="top" wrapText="1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189" fontId="3" fillId="0" borderId="11" xfId="0" applyNumberFormat="1" applyFont="1" applyFill="1" applyBorder="1" applyAlignment="1" applyProtection="1">
      <alignment horizontal="center"/>
      <protection hidden="1"/>
    </xf>
    <xf numFmtId="189" fontId="3" fillId="0" borderId="20" xfId="0" applyNumberFormat="1" applyFont="1" applyFill="1" applyBorder="1" applyAlignment="1" applyProtection="1">
      <alignment horizontal="center"/>
      <protection hidden="1"/>
    </xf>
    <xf numFmtId="0" fontId="3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/>
      <protection/>
    </xf>
    <xf numFmtId="2" fontId="0" fillId="33" borderId="0" xfId="0" applyNumberFormat="1" applyFont="1" applyFill="1" applyBorder="1" applyAlignment="1" applyProtection="1">
      <alignment horizontal="center" vertical="center"/>
      <protection/>
    </xf>
    <xf numFmtId="2" fontId="0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2" fontId="3" fillId="33" borderId="0" xfId="0" applyNumberFormat="1" applyFont="1" applyFill="1" applyBorder="1" applyAlignment="1" applyProtection="1">
      <alignment horizontal="center"/>
      <protection/>
    </xf>
    <xf numFmtId="2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right"/>
      <protection/>
    </xf>
    <xf numFmtId="189" fontId="3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14" fontId="3" fillId="33" borderId="0" xfId="0" applyNumberFormat="1" applyFont="1" applyFill="1" applyAlignment="1" applyProtection="1">
      <alignment horizontal="center"/>
      <protection/>
    </xf>
    <xf numFmtId="0" fontId="0" fillId="33" borderId="0" xfId="0" applyFill="1" applyBorder="1" applyAlignment="1" applyProtection="1">
      <alignment vertical="top" wrapText="1"/>
      <protection/>
    </xf>
    <xf numFmtId="0" fontId="3" fillId="33" borderId="21" xfId="0" applyFont="1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3" fillId="33" borderId="24" xfId="0" applyFont="1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3" fillId="33" borderId="24" xfId="0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3" fillId="33" borderId="0" xfId="0" applyFont="1" applyFill="1" applyAlignment="1" applyProtection="1">
      <alignment vertical="top" wrapText="1"/>
      <protection/>
    </xf>
    <xf numFmtId="0" fontId="0" fillId="33" borderId="0" xfId="0" applyFill="1" applyAlignment="1" applyProtection="1">
      <alignment horizontal="center" wrapText="1"/>
      <protection/>
    </xf>
    <xf numFmtId="0" fontId="0" fillId="33" borderId="24" xfId="0" applyFill="1" applyBorder="1" applyAlignment="1" applyProtection="1">
      <alignment/>
      <protection/>
    </xf>
    <xf numFmtId="0" fontId="3" fillId="33" borderId="24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3" fillId="33" borderId="25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25" xfId="0" applyFill="1" applyBorder="1" applyAlignment="1" applyProtection="1">
      <alignment vertical="top" wrapText="1"/>
      <protection/>
    </xf>
    <xf numFmtId="0" fontId="3" fillId="33" borderId="26" xfId="0" applyFont="1" applyFill="1" applyBorder="1" applyAlignment="1" applyProtection="1">
      <alignment vertical="top" wrapText="1"/>
      <protection/>
    </xf>
    <xf numFmtId="0" fontId="3" fillId="33" borderId="27" xfId="0" applyFont="1" applyFill="1" applyBorder="1" applyAlignment="1" applyProtection="1">
      <alignment vertical="top" wrapText="1"/>
      <protection/>
    </xf>
    <xf numFmtId="0" fontId="0" fillId="33" borderId="27" xfId="0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left" vertical="top" wrapText="1"/>
      <protection/>
    </xf>
    <xf numFmtId="0" fontId="0" fillId="33" borderId="28" xfId="0" applyFill="1" applyBorder="1" applyAlignment="1" applyProtection="1">
      <alignment vertical="top" wrapText="1"/>
      <protection/>
    </xf>
    <xf numFmtId="0" fontId="3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horizontal="left" vertical="top" wrapText="1"/>
      <protection/>
    </xf>
    <xf numFmtId="0" fontId="0" fillId="33" borderId="0" xfId="0" applyFill="1" applyAlignment="1" applyProtection="1">
      <alignment vertical="center"/>
      <protection/>
    </xf>
    <xf numFmtId="0" fontId="0" fillId="33" borderId="26" xfId="0" applyFill="1" applyBorder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0" fontId="0" fillId="33" borderId="28" xfId="0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 horizontal="center" wrapText="1"/>
      <protection/>
    </xf>
    <xf numFmtId="0" fontId="3" fillId="33" borderId="15" xfId="0" applyFont="1" applyFill="1" applyBorder="1" applyAlignment="1" applyProtection="1">
      <alignment horizontal="center" wrapText="1"/>
      <protection/>
    </xf>
    <xf numFmtId="0" fontId="3" fillId="33" borderId="15" xfId="0" applyFont="1" applyFill="1" applyBorder="1" applyAlignment="1" applyProtection="1">
      <alignment horizontal="center" wrapText="1"/>
      <protection/>
    </xf>
    <xf numFmtId="0" fontId="3" fillId="33" borderId="16" xfId="0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 wrapText="1"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3" fillId="33" borderId="17" xfId="0" applyFont="1" applyFill="1" applyBorder="1" applyAlignment="1" applyProtection="1">
      <alignment horizontal="center" vertical="top" wrapText="1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16" fillId="33" borderId="0" xfId="0" applyFont="1" applyFill="1" applyBorder="1" applyAlignment="1" applyProtection="1">
      <alignment horizontal="center"/>
      <protection/>
    </xf>
    <xf numFmtId="189" fontId="13" fillId="33" borderId="0" xfId="0" applyNumberFormat="1" applyFont="1" applyFill="1" applyBorder="1" applyAlignment="1" applyProtection="1">
      <alignment horizontal="center"/>
      <protection/>
    </xf>
    <xf numFmtId="0" fontId="13" fillId="33" borderId="0" xfId="0" applyFont="1" applyFill="1" applyAlignment="1" applyProtection="1">
      <alignment/>
      <protection/>
    </xf>
    <xf numFmtId="1" fontId="13" fillId="33" borderId="0" xfId="0" applyNumberFormat="1" applyFont="1" applyFill="1" applyBorder="1" applyAlignment="1" applyProtection="1">
      <alignment horizontal="center"/>
      <protection/>
    </xf>
    <xf numFmtId="2" fontId="19" fillId="33" borderId="0" xfId="0" applyNumberFormat="1" applyFont="1" applyFill="1" applyBorder="1" applyAlignment="1" applyProtection="1">
      <alignment horizontal="center"/>
      <protection/>
    </xf>
    <xf numFmtId="2" fontId="19" fillId="33" borderId="0" xfId="0" applyNumberFormat="1" applyFont="1" applyFill="1" applyBorder="1" applyAlignment="1" applyProtection="1">
      <alignment horizontal="center" vertical="center"/>
      <protection/>
    </xf>
    <xf numFmtId="2" fontId="13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/>
      <protection/>
    </xf>
    <xf numFmtId="0" fontId="20" fillId="33" borderId="0" xfId="0" applyFont="1" applyFill="1" applyBorder="1" applyAlignment="1" applyProtection="1">
      <alignment horizontal="right"/>
      <protection/>
    </xf>
    <xf numFmtId="189" fontId="16" fillId="33" borderId="0" xfId="0" applyNumberFormat="1" applyFont="1" applyFill="1" applyBorder="1" applyAlignment="1" applyProtection="1">
      <alignment horizontal="center"/>
      <protection/>
    </xf>
    <xf numFmtId="0" fontId="20" fillId="33" borderId="0" xfId="0" applyFont="1" applyFill="1" applyBorder="1" applyAlignment="1" applyProtection="1">
      <alignment/>
      <protection/>
    </xf>
    <xf numFmtId="2" fontId="16" fillId="33" borderId="0" xfId="0" applyNumberFormat="1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right"/>
      <protection/>
    </xf>
    <xf numFmtId="189" fontId="19" fillId="33" borderId="0" xfId="0" applyNumberFormat="1" applyFont="1" applyFill="1" applyBorder="1" applyAlignment="1" applyProtection="1">
      <alignment horizontal="center"/>
      <protection/>
    </xf>
    <xf numFmtId="184" fontId="3" fillId="33" borderId="0" xfId="0" applyNumberFormat="1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/>
      <protection/>
    </xf>
    <xf numFmtId="2" fontId="13" fillId="33" borderId="0" xfId="0" applyNumberFormat="1" applyFont="1" applyFill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 horizontal="right" vertical="center"/>
      <protection/>
    </xf>
    <xf numFmtId="2" fontId="13" fillId="33" borderId="0" xfId="0" applyNumberFormat="1" applyFont="1" applyFill="1" applyAlignment="1" applyProtection="1">
      <alignment horizontal="left"/>
      <protection/>
    </xf>
    <xf numFmtId="2" fontId="20" fillId="33" borderId="0" xfId="0" applyNumberFormat="1" applyFont="1" applyFill="1" applyAlignment="1" applyProtection="1">
      <alignment horizontal="left"/>
      <protection/>
    </xf>
    <xf numFmtId="2" fontId="0" fillId="33" borderId="0" xfId="0" applyNumberFormat="1" applyFill="1" applyAlignment="1" applyProtection="1">
      <alignment horizontal="left"/>
      <protection/>
    </xf>
    <xf numFmtId="2" fontId="0" fillId="33" borderId="0" xfId="0" applyNumberFormat="1" applyFill="1" applyBorder="1" applyAlignment="1" applyProtection="1">
      <alignment horizontal="left"/>
      <protection/>
    </xf>
    <xf numFmtId="2" fontId="0" fillId="33" borderId="0" xfId="0" applyNumberFormat="1" applyFill="1" applyBorder="1" applyAlignment="1" applyProtection="1">
      <alignment horizontal="right"/>
      <protection/>
    </xf>
    <xf numFmtId="189" fontId="0" fillId="33" borderId="0" xfId="0" applyNumberFormat="1" applyFill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0" fontId="2" fillId="33" borderId="29" xfId="0" applyFont="1" applyFill="1" applyBorder="1" applyAlignment="1" applyProtection="1">
      <alignment/>
      <protection/>
    </xf>
    <xf numFmtId="0" fontId="0" fillId="33" borderId="30" xfId="0" applyFill="1" applyBorder="1" applyAlignment="1" applyProtection="1">
      <alignment/>
      <protection/>
    </xf>
    <xf numFmtId="0" fontId="0" fillId="33" borderId="31" xfId="0" applyFill="1" applyBorder="1" applyAlignment="1" applyProtection="1">
      <alignment/>
      <protection/>
    </xf>
    <xf numFmtId="0" fontId="3" fillId="33" borderId="24" xfId="0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 wrapText="1"/>
      <protection/>
    </xf>
    <xf numFmtId="0" fontId="0" fillId="33" borderId="25" xfId="0" applyFill="1" applyBorder="1" applyAlignment="1" applyProtection="1">
      <alignment wrapText="1"/>
      <protection/>
    </xf>
    <xf numFmtId="0" fontId="0" fillId="33" borderId="24" xfId="0" applyFill="1" applyBorder="1" applyAlignment="1" applyProtection="1">
      <alignment vertical="top" wrapText="1"/>
      <protection/>
    </xf>
    <xf numFmtId="0" fontId="0" fillId="33" borderId="24" xfId="0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 hidden="1"/>
    </xf>
    <xf numFmtId="0" fontId="8" fillId="33" borderId="24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/>
      <protection hidden="1"/>
    </xf>
    <xf numFmtId="2" fontId="0" fillId="33" borderId="0" xfId="0" applyNumberFormat="1" applyFill="1" applyBorder="1" applyAlignment="1" applyProtection="1">
      <alignment/>
      <protection hidden="1"/>
    </xf>
    <xf numFmtId="0" fontId="19" fillId="33" borderId="0" xfId="0" applyFont="1" applyFill="1" applyBorder="1" applyAlignment="1" applyProtection="1">
      <alignment horizontal="center" wrapText="1"/>
      <protection/>
    </xf>
    <xf numFmtId="0" fontId="20" fillId="33" borderId="0" xfId="0" applyFont="1" applyFill="1" applyAlignment="1" applyProtection="1">
      <alignment wrapText="1"/>
      <protection/>
    </xf>
    <xf numFmtId="0" fontId="19" fillId="33" borderId="0" xfId="0" applyFont="1" applyFill="1" applyBorder="1" applyAlignment="1" applyProtection="1">
      <alignment horizontal="center" vertical="top" wrapText="1"/>
      <protection/>
    </xf>
    <xf numFmtId="0" fontId="20" fillId="33" borderId="0" xfId="0" applyFont="1" applyFill="1" applyAlignment="1" applyProtection="1">
      <alignment vertical="top" wrapText="1"/>
      <protection/>
    </xf>
    <xf numFmtId="2" fontId="20" fillId="33" borderId="0" xfId="0" applyNumberFormat="1" applyFont="1" applyFill="1" applyBorder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horizontal="center" vertical="top" wrapText="1"/>
      <protection/>
    </xf>
    <xf numFmtId="0" fontId="13" fillId="33" borderId="0" xfId="0" applyFont="1" applyFill="1" applyAlignment="1" applyProtection="1">
      <alignment vertical="top" wrapText="1"/>
      <protection/>
    </xf>
    <xf numFmtId="0" fontId="0" fillId="33" borderId="2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4" fontId="3" fillId="33" borderId="0" xfId="0" applyNumberFormat="1" applyFont="1" applyFill="1" applyAlignment="1">
      <alignment horizontal="center"/>
    </xf>
    <xf numFmtId="14" fontId="3" fillId="33" borderId="0" xfId="0" applyNumberFormat="1" applyFont="1" applyFill="1" applyAlignment="1">
      <alignment/>
    </xf>
    <xf numFmtId="0" fontId="0" fillId="33" borderId="25" xfId="0" applyFill="1" applyBorder="1" applyAlignment="1">
      <alignment/>
    </xf>
    <xf numFmtId="0" fontId="17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3" fillId="33" borderId="0" xfId="0" applyNumberFormat="1" applyFont="1" applyFill="1" applyAlignment="1">
      <alignment/>
    </xf>
    <xf numFmtId="0" fontId="0" fillId="33" borderId="0" xfId="0" applyNumberFormat="1" applyFill="1" applyBorder="1" applyAlignment="1">
      <alignment/>
    </xf>
    <xf numFmtId="0" fontId="0" fillId="33" borderId="30" xfId="0" applyFill="1" applyBorder="1" applyAlignment="1">
      <alignment/>
    </xf>
    <xf numFmtId="0" fontId="3" fillId="0" borderId="11" xfId="0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5" borderId="11" xfId="0" applyFont="1" applyFill="1" applyBorder="1" applyAlignment="1" applyProtection="1">
      <alignment/>
      <protection locked="0"/>
    </xf>
    <xf numFmtId="189" fontId="0" fillId="35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1" xfId="0" applyFill="1" applyBorder="1" applyAlignment="1" applyProtection="1">
      <alignment/>
      <protection locked="0"/>
    </xf>
    <xf numFmtId="2" fontId="0" fillId="35" borderId="11" xfId="0" applyNumberFormat="1" applyFont="1" applyFill="1" applyBorder="1" applyAlignment="1" applyProtection="1">
      <alignment horizontal="center"/>
      <protection locked="0"/>
    </xf>
    <xf numFmtId="2" fontId="0" fillId="35" borderId="20" xfId="0" applyNumberFormat="1" applyFont="1" applyFill="1" applyBorder="1" applyAlignment="1" applyProtection="1">
      <alignment horizontal="center"/>
      <protection locked="0"/>
    </xf>
    <xf numFmtId="0" fontId="0" fillId="35" borderId="32" xfId="0" applyFill="1" applyBorder="1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 wrapText="1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10" fillId="33" borderId="29" xfId="0" applyFont="1" applyFill="1" applyBorder="1" applyAlignment="1" applyProtection="1">
      <alignment horizontal="center" vertical="center" wrapText="1"/>
      <protection/>
    </xf>
    <xf numFmtId="0" fontId="10" fillId="33" borderId="30" xfId="0" applyFont="1" applyFill="1" applyBorder="1" applyAlignment="1" applyProtection="1">
      <alignment horizontal="center" vertical="center" wrapText="1"/>
      <protection/>
    </xf>
    <xf numFmtId="0" fontId="10" fillId="33" borderId="31" xfId="0" applyFont="1" applyFill="1" applyBorder="1" applyAlignment="1" applyProtection="1">
      <alignment horizontal="center" vertical="center" wrapText="1"/>
      <protection/>
    </xf>
    <xf numFmtId="0" fontId="10" fillId="33" borderId="33" xfId="0" applyFont="1" applyFill="1" applyBorder="1" applyAlignment="1" applyProtection="1">
      <alignment horizontal="center" vertical="center" wrapText="1"/>
      <protection/>
    </xf>
    <xf numFmtId="0" fontId="10" fillId="33" borderId="34" xfId="0" applyFont="1" applyFill="1" applyBorder="1" applyAlignment="1" applyProtection="1">
      <alignment horizontal="center" vertical="center" wrapText="1"/>
      <protection/>
    </xf>
    <xf numFmtId="0" fontId="10" fillId="33" borderId="35" xfId="0" applyFont="1" applyFill="1" applyBorder="1" applyAlignment="1" applyProtection="1">
      <alignment horizontal="center" vertical="center" wrapText="1"/>
      <protection/>
    </xf>
    <xf numFmtId="14" fontId="3" fillId="35" borderId="21" xfId="0" applyNumberFormat="1" applyFont="1" applyFill="1" applyBorder="1" applyAlignment="1" applyProtection="1">
      <alignment horizontal="center"/>
      <protection locked="0"/>
    </xf>
    <xf numFmtId="14" fontId="3" fillId="35" borderId="23" xfId="0" applyNumberFormat="1" applyFont="1" applyFill="1" applyBorder="1" applyAlignment="1" applyProtection="1">
      <alignment horizontal="center"/>
      <protection locked="0"/>
    </xf>
    <xf numFmtId="2" fontId="0" fillId="35" borderId="21" xfId="0" applyNumberFormat="1" applyFill="1" applyBorder="1" applyAlignment="1" applyProtection="1">
      <alignment horizontal="center"/>
      <protection locked="0"/>
    </xf>
    <xf numFmtId="2" fontId="0" fillId="35" borderId="22" xfId="0" applyNumberFormat="1" applyFill="1" applyBorder="1" applyAlignment="1" applyProtection="1">
      <alignment horizontal="center"/>
      <protection locked="0"/>
    </xf>
    <xf numFmtId="2" fontId="0" fillId="35" borderId="23" xfId="0" applyNumberFormat="1" applyFill="1" applyBorder="1" applyAlignment="1" applyProtection="1">
      <alignment horizontal="center"/>
      <protection locked="0"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7" xfId="0" applyFont="1" applyFill="1" applyBorder="1" applyAlignment="1" applyProtection="1">
      <alignment horizontal="center" vertical="center"/>
      <protection/>
    </xf>
    <xf numFmtId="0" fontId="9" fillId="33" borderId="38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0" fontId="9" fillId="33" borderId="26" xfId="0" applyFont="1" applyFill="1" applyBorder="1" applyAlignment="1" applyProtection="1">
      <alignment horizontal="center" vertical="center"/>
      <protection/>
    </xf>
    <xf numFmtId="0" fontId="9" fillId="33" borderId="27" xfId="0" applyFont="1" applyFill="1" applyBorder="1" applyAlignment="1" applyProtection="1">
      <alignment horizontal="center" vertical="center"/>
      <protection/>
    </xf>
    <xf numFmtId="0" fontId="9" fillId="33" borderId="28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24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3" fillId="33" borderId="39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0" fontId="0" fillId="35" borderId="11" xfId="0" applyFont="1" applyFill="1" applyBorder="1" applyAlignment="1" applyProtection="1">
      <alignment horizontal="center"/>
      <protection locked="0"/>
    </xf>
    <xf numFmtId="0" fontId="0" fillId="35" borderId="12" xfId="0" applyFont="1" applyFill="1" applyBorder="1" applyAlignment="1" applyProtection="1">
      <alignment horizontal="center"/>
      <protection locked="0"/>
    </xf>
    <xf numFmtId="0" fontId="3" fillId="33" borderId="24" xfId="0" applyFont="1" applyFill="1" applyBorder="1" applyAlignment="1" applyProtection="1">
      <alignment/>
      <protection/>
    </xf>
    <xf numFmtId="0" fontId="0" fillId="35" borderId="40" xfId="0" applyFont="1" applyFill="1" applyBorder="1" applyAlignment="1" applyProtection="1">
      <alignment/>
      <protection locked="0"/>
    </xf>
    <xf numFmtId="0" fontId="0" fillId="35" borderId="41" xfId="0" applyFill="1" applyBorder="1" applyAlignment="1" applyProtection="1">
      <alignment/>
      <protection locked="0"/>
    </xf>
    <xf numFmtId="0" fontId="0" fillId="35" borderId="11" xfId="0" applyFill="1" applyBorder="1" applyAlignment="1" applyProtection="1">
      <alignment/>
      <protection locked="0"/>
    </xf>
    <xf numFmtId="0" fontId="0" fillId="35" borderId="12" xfId="0" applyFill="1" applyBorder="1" applyAlignment="1" applyProtection="1">
      <alignment/>
      <protection locked="0"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14" fontId="0" fillId="35" borderId="11" xfId="0" applyNumberFormat="1" applyFill="1" applyBorder="1" applyAlignment="1" applyProtection="1">
      <alignment/>
      <protection locked="0"/>
    </xf>
    <xf numFmtId="0" fontId="0" fillId="35" borderId="40" xfId="0" applyFill="1" applyBorder="1" applyAlignment="1" applyProtection="1">
      <alignment/>
      <protection locked="0"/>
    </xf>
    <xf numFmtId="0" fontId="0" fillId="35" borderId="42" xfId="0" applyFill="1" applyBorder="1" applyAlignment="1" applyProtection="1">
      <alignment/>
      <protection locked="0"/>
    </xf>
    <xf numFmtId="0" fontId="0" fillId="0" borderId="0" xfId="0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right"/>
      <protection/>
    </xf>
    <xf numFmtId="2" fontId="3" fillId="33" borderId="0" xfId="0" applyNumberFormat="1" applyFont="1" applyFill="1" applyBorder="1" applyAlignment="1" applyProtection="1">
      <alignment horizontal="center"/>
      <protection/>
    </xf>
    <xf numFmtId="0" fontId="0" fillId="35" borderId="21" xfId="0" applyFill="1" applyBorder="1" applyAlignment="1" applyProtection="1">
      <alignment/>
      <protection locked="0"/>
    </xf>
    <xf numFmtId="0" fontId="0" fillId="35" borderId="22" xfId="0" applyFill="1" applyBorder="1" applyAlignment="1" applyProtection="1">
      <alignment/>
      <protection locked="0"/>
    </xf>
    <xf numFmtId="0" fontId="0" fillId="35" borderId="23" xfId="0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center"/>
      <protection/>
    </xf>
    <xf numFmtId="0" fontId="0" fillId="33" borderId="27" xfId="0" applyFill="1" applyBorder="1" applyAlignment="1" applyProtection="1">
      <alignment/>
      <protection/>
    </xf>
    <xf numFmtId="0" fontId="0" fillId="33" borderId="28" xfId="0" applyFill="1" applyBorder="1" applyAlignment="1" applyProtection="1">
      <alignment/>
      <protection/>
    </xf>
    <xf numFmtId="2" fontId="0" fillId="33" borderId="30" xfId="0" applyNumberFormat="1" applyFill="1" applyBorder="1" applyAlignment="1" applyProtection="1">
      <alignment horizontal="left"/>
      <protection/>
    </xf>
    <xf numFmtId="2" fontId="0" fillId="33" borderId="31" xfId="0" applyNumberFormat="1" applyFill="1" applyBorder="1" applyAlignment="1" applyProtection="1">
      <alignment horizontal="left"/>
      <protection/>
    </xf>
    <xf numFmtId="2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2" fontId="0" fillId="0" borderId="43" xfId="0" applyNumberFormat="1" applyFont="1" applyFill="1" applyBorder="1" applyAlignment="1" applyProtection="1">
      <alignment horizontal="center" vertical="center"/>
      <protection/>
    </xf>
    <xf numFmtId="2" fontId="0" fillId="0" borderId="44" xfId="0" applyNumberFormat="1" applyFont="1" applyFill="1" applyBorder="1" applyAlignment="1" applyProtection="1">
      <alignment horizontal="center" vertical="center"/>
      <protection/>
    </xf>
    <xf numFmtId="2" fontId="0" fillId="0" borderId="45" xfId="0" applyNumberFormat="1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right"/>
      <protection/>
    </xf>
    <xf numFmtId="0" fontId="3" fillId="33" borderId="46" xfId="0" applyFont="1" applyFill="1" applyBorder="1" applyAlignment="1" applyProtection="1">
      <alignment horizontal="center" wrapText="1"/>
      <protection/>
    </xf>
    <xf numFmtId="0" fontId="3" fillId="33" borderId="47" xfId="0" applyFont="1" applyFill="1" applyBorder="1" applyAlignment="1" applyProtection="1">
      <alignment horizontal="center" wrapText="1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4" fillId="33" borderId="30" xfId="0" applyFont="1" applyFill="1" applyBorder="1" applyAlignment="1" applyProtection="1">
      <alignment horizontal="center" vertical="center"/>
      <protection/>
    </xf>
    <xf numFmtId="0" fontId="14" fillId="33" borderId="26" xfId="0" applyFont="1" applyFill="1" applyBorder="1" applyAlignment="1" applyProtection="1">
      <alignment horizontal="center" vertical="center"/>
      <protection/>
    </xf>
    <xf numFmtId="0" fontId="14" fillId="33" borderId="27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right" vertical="center"/>
      <protection/>
    </xf>
    <xf numFmtId="0" fontId="3" fillId="33" borderId="30" xfId="0" applyFont="1" applyFill="1" applyBorder="1" applyAlignment="1" applyProtection="1">
      <alignment horizontal="right" vertical="center"/>
      <protection/>
    </xf>
    <xf numFmtId="0" fontId="3" fillId="33" borderId="24" xfId="0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189" fontId="15" fillId="33" borderId="29" xfId="0" applyNumberFormat="1" applyFont="1" applyFill="1" applyBorder="1" applyAlignment="1" applyProtection="1">
      <alignment horizontal="center" vertical="center"/>
      <protection hidden="1"/>
    </xf>
    <xf numFmtId="0" fontId="15" fillId="33" borderId="31" xfId="0" applyFont="1" applyFill="1" applyBorder="1" applyAlignment="1" applyProtection="1">
      <alignment horizontal="center" vertical="center"/>
      <protection hidden="1"/>
    </xf>
    <xf numFmtId="0" fontId="15" fillId="33" borderId="26" xfId="0" applyFont="1" applyFill="1" applyBorder="1" applyAlignment="1" applyProtection="1">
      <alignment horizontal="center" vertical="center"/>
      <protection hidden="1"/>
    </xf>
    <xf numFmtId="0" fontId="15" fillId="33" borderId="28" xfId="0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3" fillId="0" borderId="46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 wrapText="1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0" fillId="33" borderId="30" xfId="0" applyFill="1" applyBorder="1" applyAlignment="1" applyProtection="1">
      <alignment/>
      <protection/>
    </xf>
    <xf numFmtId="0" fontId="0" fillId="33" borderId="31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 wrapText="1"/>
      <protection/>
    </xf>
    <xf numFmtId="0" fontId="0" fillId="34" borderId="40" xfId="0" applyFill="1" applyBorder="1" applyAlignment="1" applyProtection="1">
      <alignment/>
      <protection locked="0"/>
    </xf>
    <xf numFmtId="0" fontId="0" fillId="34" borderId="42" xfId="0" applyFill="1" applyBorder="1" applyAlignment="1" applyProtection="1">
      <alignment/>
      <protection locked="0"/>
    </xf>
    <xf numFmtId="14" fontId="0" fillId="34" borderId="40" xfId="0" applyNumberFormat="1" applyFill="1" applyBorder="1" applyAlignment="1" applyProtection="1">
      <alignment/>
      <protection locked="0"/>
    </xf>
    <xf numFmtId="14" fontId="0" fillId="34" borderId="42" xfId="0" applyNumberFormat="1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34" borderId="41" xfId="0" applyFill="1" applyBorder="1" applyAlignment="1" applyProtection="1">
      <alignment/>
      <protection locked="0"/>
    </xf>
    <xf numFmtId="14" fontId="0" fillId="34" borderId="11" xfId="0" applyNumberFormat="1" applyFill="1" applyBorder="1" applyAlignment="1" applyProtection="1">
      <alignment/>
      <protection locked="0"/>
    </xf>
    <xf numFmtId="14" fontId="0" fillId="34" borderId="12" xfId="0" applyNumberFormat="1" applyFill="1" applyBorder="1" applyAlignment="1" applyProtection="1">
      <alignment/>
      <protection locked="0"/>
    </xf>
    <xf numFmtId="0" fontId="0" fillId="33" borderId="21" xfId="0" applyNumberFormat="1" applyFill="1" applyBorder="1" applyAlignment="1">
      <alignment/>
    </xf>
    <xf numFmtId="0" fontId="0" fillId="33" borderId="22" xfId="0" applyNumberFormat="1" applyFill="1" applyBorder="1" applyAlignment="1">
      <alignment/>
    </xf>
    <xf numFmtId="0" fontId="0" fillId="33" borderId="23" xfId="0" applyNumberFormat="1" applyFill="1" applyBorder="1" applyAlignment="1">
      <alignment/>
    </xf>
    <xf numFmtId="189" fontId="18" fillId="33" borderId="21" xfId="0" applyNumberFormat="1" applyFont="1" applyFill="1" applyBorder="1" applyAlignment="1" applyProtection="1">
      <alignment horizontal="center"/>
      <protection hidden="1"/>
    </xf>
    <xf numFmtId="189" fontId="18" fillId="33" borderId="22" xfId="0" applyNumberFormat="1" applyFont="1" applyFill="1" applyBorder="1" applyAlignment="1" applyProtection="1">
      <alignment horizontal="center"/>
      <protection hidden="1"/>
    </xf>
    <xf numFmtId="189" fontId="18" fillId="33" borderId="23" xfId="0" applyNumberFormat="1" applyFont="1" applyFill="1" applyBorder="1" applyAlignment="1" applyProtection="1">
      <alignment horizontal="center"/>
      <protection hidden="1"/>
    </xf>
    <xf numFmtId="0" fontId="9" fillId="0" borderId="29" xfId="0" applyFont="1" applyBorder="1" applyAlignment="1" applyProtection="1">
      <alignment horizontal="center" vertical="center" wrapText="1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1" xfId="0" applyFont="1" applyFill="1" applyBorder="1" applyAlignment="1" applyProtection="1">
      <alignment horizontal="center" vertical="top" wrapText="1"/>
      <protection/>
    </xf>
    <xf numFmtId="0" fontId="3" fillId="33" borderId="22" xfId="0" applyFont="1" applyFill="1" applyBorder="1" applyAlignment="1" applyProtection="1">
      <alignment horizontal="center" vertical="top" wrapText="1"/>
      <protection/>
    </xf>
    <xf numFmtId="0" fontId="3" fillId="33" borderId="23" xfId="0" applyFont="1" applyFill="1" applyBorder="1" applyAlignment="1" applyProtection="1">
      <alignment horizontal="center" vertical="top" wrapText="1"/>
      <protection/>
    </xf>
    <xf numFmtId="0" fontId="0" fillId="33" borderId="0" xfId="0" applyFill="1" applyAlignment="1">
      <alignment/>
    </xf>
    <xf numFmtId="2" fontId="0" fillId="33" borderId="21" xfId="0" applyNumberForma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152400</xdr:colOff>
      <xdr:row>1</xdr:row>
      <xdr:rowOff>304800</xdr:rowOff>
    </xdr:from>
    <xdr:to>
      <xdr:col>17</xdr:col>
      <xdr:colOff>19050</xdr:colOff>
      <xdr:row>5</xdr:row>
      <xdr:rowOff>19050</xdr:rowOff>
    </xdr:to>
    <xdr:pic>
      <xdr:nvPicPr>
        <xdr:cNvPr id="1" name="Picture 2" descr="TCR-TecoraÂ® - Official TECORA Webs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542925"/>
          <a:ext cx="1866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1</xdr:row>
      <xdr:rowOff>114300</xdr:rowOff>
    </xdr:from>
    <xdr:to>
      <xdr:col>6</xdr:col>
      <xdr:colOff>704850</xdr:colOff>
      <xdr:row>5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276225"/>
          <a:ext cx="1857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152400</xdr:colOff>
      <xdr:row>1</xdr:row>
      <xdr:rowOff>304800</xdr:rowOff>
    </xdr:from>
    <xdr:to>
      <xdr:col>17</xdr:col>
      <xdr:colOff>19050</xdr:colOff>
      <xdr:row>5</xdr:row>
      <xdr:rowOff>19050</xdr:rowOff>
    </xdr:to>
    <xdr:pic>
      <xdr:nvPicPr>
        <xdr:cNvPr id="1" name="Picture 2" descr="TCR-TecoraÂ® - Official TECORA Webs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542925"/>
          <a:ext cx="1866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152400</xdr:colOff>
      <xdr:row>1</xdr:row>
      <xdr:rowOff>304800</xdr:rowOff>
    </xdr:from>
    <xdr:to>
      <xdr:col>17</xdr:col>
      <xdr:colOff>19050</xdr:colOff>
      <xdr:row>5</xdr:row>
      <xdr:rowOff>19050</xdr:rowOff>
    </xdr:to>
    <xdr:pic>
      <xdr:nvPicPr>
        <xdr:cNvPr id="1" name="Picture 2" descr="TCR-TecoraÂ® - Official TECORA Webs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542925"/>
          <a:ext cx="1866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152400</xdr:colOff>
      <xdr:row>1</xdr:row>
      <xdr:rowOff>304800</xdr:rowOff>
    </xdr:from>
    <xdr:to>
      <xdr:col>17</xdr:col>
      <xdr:colOff>19050</xdr:colOff>
      <xdr:row>5</xdr:row>
      <xdr:rowOff>19050</xdr:rowOff>
    </xdr:to>
    <xdr:pic>
      <xdr:nvPicPr>
        <xdr:cNvPr id="1" name="Picture 2" descr="TCR-TecoraÂ® - Official TECORA Webs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542925"/>
          <a:ext cx="1866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152400</xdr:colOff>
      <xdr:row>1</xdr:row>
      <xdr:rowOff>304800</xdr:rowOff>
    </xdr:from>
    <xdr:to>
      <xdr:col>17</xdr:col>
      <xdr:colOff>19050</xdr:colOff>
      <xdr:row>5</xdr:row>
      <xdr:rowOff>19050</xdr:rowOff>
    </xdr:to>
    <xdr:pic>
      <xdr:nvPicPr>
        <xdr:cNvPr id="1" name="Picture 2" descr="TCR-TecoraÂ® - Official TECORA Webs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542925"/>
          <a:ext cx="1866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1</xdr:row>
      <xdr:rowOff>114300</xdr:rowOff>
    </xdr:from>
    <xdr:to>
      <xdr:col>7</xdr:col>
      <xdr:colOff>104775</xdr:colOff>
      <xdr:row>5</xdr:row>
      <xdr:rowOff>9525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276225"/>
          <a:ext cx="1857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1</xdr:row>
      <xdr:rowOff>114300</xdr:rowOff>
    </xdr:from>
    <xdr:to>
      <xdr:col>7</xdr:col>
      <xdr:colOff>104775</xdr:colOff>
      <xdr:row>5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276225"/>
          <a:ext cx="1857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1</xdr:row>
      <xdr:rowOff>114300</xdr:rowOff>
    </xdr:from>
    <xdr:to>
      <xdr:col>7</xdr:col>
      <xdr:colOff>19050</xdr:colOff>
      <xdr:row>5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276225"/>
          <a:ext cx="1857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1</xdr:row>
      <xdr:rowOff>114300</xdr:rowOff>
    </xdr:from>
    <xdr:to>
      <xdr:col>7</xdr:col>
      <xdr:colOff>133350</xdr:colOff>
      <xdr:row>5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276225"/>
          <a:ext cx="1857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8"/>
  <sheetViews>
    <sheetView tabSelected="1" zoomScale="85" zoomScaleNormal="85" zoomScaleSheetLayoutView="75" zoomScalePageLayoutView="0" workbookViewId="0" topLeftCell="A1">
      <selection activeCell="E18" sqref="E18"/>
    </sheetView>
  </sheetViews>
  <sheetFormatPr defaultColWidth="9.140625" defaultRowHeight="12.75"/>
  <cols>
    <col min="1" max="1" width="6.8515625" style="15" customWidth="1"/>
    <col min="2" max="3" width="7.140625" style="15" customWidth="1"/>
    <col min="4" max="4" width="8.8515625" style="15" customWidth="1"/>
    <col min="5" max="5" width="10.28125" style="15" customWidth="1"/>
    <col min="6" max="6" width="7.8515625" style="15" customWidth="1"/>
    <col min="7" max="7" width="8.140625" style="15" customWidth="1"/>
    <col min="8" max="8" width="0.85546875" style="15" customWidth="1"/>
    <col min="9" max="9" width="6.8515625" style="15" customWidth="1"/>
    <col min="10" max="10" width="13.00390625" style="15" customWidth="1"/>
    <col min="11" max="11" width="9.140625" style="15" customWidth="1"/>
    <col min="12" max="12" width="8.57421875" style="15" customWidth="1"/>
    <col min="13" max="14" width="6.57421875" style="15" customWidth="1"/>
    <col min="15" max="15" width="8.140625" style="15" customWidth="1"/>
    <col min="16" max="16" width="6.28125" style="15" customWidth="1"/>
    <col min="17" max="17" width="9.00390625" style="15" customWidth="1"/>
    <col min="18" max="18" width="4.28125" style="15" customWidth="1"/>
    <col min="19" max="19" width="7.140625" style="15" customWidth="1"/>
    <col min="20" max="20" width="4.28125" style="15" customWidth="1"/>
    <col min="21" max="21" width="16.28125" style="15" customWidth="1"/>
    <col min="22" max="22" width="9.8515625" style="15" customWidth="1"/>
    <col min="23" max="23" width="9.7109375" style="15" customWidth="1"/>
    <col min="24" max="24" width="2.28125" style="15" customWidth="1"/>
    <col min="25" max="25" width="6.28125" style="15" customWidth="1"/>
    <col min="26" max="26" width="11.421875" style="15" customWidth="1"/>
    <col min="27" max="28" width="7.57421875" style="15" customWidth="1"/>
    <col min="29" max="29" width="3.8515625" style="15" customWidth="1"/>
    <col min="30" max="30" width="5.8515625" style="15" customWidth="1"/>
    <col min="31" max="31" width="2.7109375" style="7" customWidth="1"/>
    <col min="32" max="16384" width="9.140625" style="15" customWidth="1"/>
  </cols>
  <sheetData>
    <row r="1" spans="1:31" ht="18.75" customHeight="1">
      <c r="A1" s="176" t="s">
        <v>62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8"/>
    </row>
    <row r="2" spans="1:31" ht="27" customHeight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1"/>
    </row>
    <row r="3" spans="1:31" ht="18" customHeight="1">
      <c r="A3" s="190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2"/>
    </row>
    <row r="4" spans="1:31" s="16" customFormat="1" ht="14.25" customHeight="1">
      <c r="A4" s="193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5"/>
    </row>
    <row r="5" spans="1:31" s="16" customFormat="1" ht="14.25" customHeight="1" thickBot="1">
      <c r="A5" s="196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8"/>
    </row>
    <row r="6" spans="1:31" s="16" customFormat="1" ht="12.75" customHeight="1" thickBo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2"/>
    </row>
    <row r="7" spans="1:31" ht="14.25" customHeight="1" thickBot="1">
      <c r="A7" s="17" t="s">
        <v>0</v>
      </c>
      <c r="B7" s="182"/>
      <c r="C7" s="183"/>
      <c r="D7" s="54"/>
      <c r="E7" s="34"/>
      <c r="F7" s="48"/>
      <c r="G7" s="48"/>
      <c r="H7" s="34"/>
      <c r="I7" s="48"/>
      <c r="J7" s="48"/>
      <c r="K7" s="48"/>
      <c r="L7" s="48"/>
      <c r="M7" s="48"/>
      <c r="N7" s="48"/>
      <c r="O7" s="48"/>
      <c r="P7" s="48"/>
      <c r="Q7" s="48"/>
      <c r="R7" s="54"/>
      <c r="S7" s="54"/>
      <c r="T7" s="54"/>
      <c r="U7" s="54"/>
      <c r="V7" s="54"/>
      <c r="W7" s="55"/>
      <c r="X7" s="54"/>
      <c r="Y7" s="54"/>
      <c r="Z7" s="54"/>
      <c r="AA7" s="54"/>
      <c r="AB7" s="54"/>
      <c r="AC7" s="54"/>
      <c r="AD7" s="54"/>
      <c r="AE7" s="48"/>
    </row>
    <row r="8" spans="1:31" ht="14.25" customHeight="1" thickBot="1">
      <c r="A8" s="53"/>
      <c r="B8" s="56"/>
      <c r="C8" s="56"/>
      <c r="D8" s="54"/>
      <c r="E8" s="34"/>
      <c r="F8" s="48"/>
      <c r="G8" s="48"/>
      <c r="H8" s="34"/>
      <c r="I8" s="48"/>
      <c r="J8" s="48"/>
      <c r="K8" s="48"/>
      <c r="L8" s="48"/>
      <c r="M8" s="48"/>
      <c r="N8" s="48"/>
      <c r="O8" s="48"/>
      <c r="P8" s="48"/>
      <c r="Q8" s="48"/>
      <c r="R8" s="54"/>
      <c r="S8" s="54"/>
      <c r="T8" s="54"/>
      <c r="U8" s="54" t="s">
        <v>13</v>
      </c>
      <c r="V8" s="54"/>
      <c r="W8" s="184"/>
      <c r="X8" s="185"/>
      <c r="Y8" s="185"/>
      <c r="Z8" s="185"/>
      <c r="AA8" s="186"/>
      <c r="AB8" s="54"/>
      <c r="AC8" s="54"/>
      <c r="AD8" s="54"/>
      <c r="AE8" s="48"/>
    </row>
    <row r="9" spans="1:31" ht="14.25" customHeight="1">
      <c r="A9" s="53"/>
      <c r="B9" s="56"/>
      <c r="C9" s="56"/>
      <c r="D9" s="54"/>
      <c r="E9" s="34"/>
      <c r="F9" s="48"/>
      <c r="G9" s="48"/>
      <c r="H9" s="34"/>
      <c r="I9" s="48"/>
      <c r="J9" s="48"/>
      <c r="K9" s="48"/>
      <c r="L9" s="48"/>
      <c r="M9" s="48"/>
      <c r="N9" s="48"/>
      <c r="O9" s="48"/>
      <c r="P9" s="48"/>
      <c r="Q9" s="48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48"/>
    </row>
    <row r="10" spans="1:31" ht="14.25" customHeight="1" thickBot="1">
      <c r="A10" s="53"/>
      <c r="B10" s="53"/>
      <c r="C10" s="54"/>
      <c r="D10" s="54"/>
      <c r="E10" s="34"/>
      <c r="F10" s="48"/>
      <c r="G10" s="48"/>
      <c r="H10" s="34"/>
      <c r="I10" s="48"/>
      <c r="J10" s="48"/>
      <c r="K10" s="48"/>
      <c r="L10" s="48"/>
      <c r="M10" s="48"/>
      <c r="N10" s="48"/>
      <c r="O10" s="48"/>
      <c r="P10" s="48"/>
      <c r="Q10" s="48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48"/>
    </row>
    <row r="11" spans="1:31" ht="17.25" customHeight="1" thickBot="1">
      <c r="A11" s="54"/>
      <c r="B11" s="54"/>
      <c r="C11" s="54"/>
      <c r="D11" s="36"/>
      <c r="E11" s="57"/>
      <c r="F11" s="57"/>
      <c r="G11" s="57"/>
      <c r="H11" s="57"/>
      <c r="I11" s="57"/>
      <c r="J11" s="57"/>
      <c r="K11" s="57"/>
      <c r="L11" s="57"/>
      <c r="M11" s="57"/>
      <c r="N11" s="48"/>
      <c r="O11" s="48"/>
      <c r="P11" s="48"/>
      <c r="Q11" s="48"/>
      <c r="R11" s="54"/>
      <c r="S11" s="58" t="s">
        <v>41</v>
      </c>
      <c r="T11" s="59"/>
      <c r="U11" s="59"/>
      <c r="V11" s="59"/>
      <c r="W11" s="59"/>
      <c r="X11" s="59"/>
      <c r="Y11" s="59"/>
      <c r="Z11" s="59"/>
      <c r="AA11" s="59"/>
      <c r="AB11" s="60"/>
      <c r="AC11" s="54"/>
      <c r="AD11" s="54"/>
      <c r="AE11" s="48"/>
    </row>
    <row r="12" spans="1:31" ht="17.25" customHeight="1">
      <c r="A12" s="54"/>
      <c r="B12" s="54"/>
      <c r="C12" s="54"/>
      <c r="D12" s="36"/>
      <c r="E12" s="57"/>
      <c r="F12" s="57"/>
      <c r="G12" s="57"/>
      <c r="H12" s="57"/>
      <c r="I12" s="57"/>
      <c r="J12" s="57"/>
      <c r="K12" s="57"/>
      <c r="L12" s="57"/>
      <c r="M12" s="57"/>
      <c r="N12" s="48"/>
      <c r="O12" s="48"/>
      <c r="P12" s="48"/>
      <c r="Q12" s="48"/>
      <c r="R12" s="54"/>
      <c r="S12" s="61"/>
      <c r="T12" s="48"/>
      <c r="U12" s="48"/>
      <c r="V12" s="48"/>
      <c r="W12" s="48"/>
      <c r="X12" s="48"/>
      <c r="Y12" s="48"/>
      <c r="Z12" s="48"/>
      <c r="AA12" s="48"/>
      <c r="AB12" s="62"/>
      <c r="AC12" s="54"/>
      <c r="AD12" s="54"/>
      <c r="AE12" s="48"/>
    </row>
    <row r="13" spans="1:31" ht="17.25" customHeight="1">
      <c r="A13" s="54"/>
      <c r="B13" s="54"/>
      <c r="C13" s="54"/>
      <c r="D13" s="36"/>
      <c r="E13" s="57"/>
      <c r="F13" s="57"/>
      <c r="G13" s="57"/>
      <c r="H13" s="57"/>
      <c r="I13" s="57"/>
      <c r="J13" s="57"/>
      <c r="K13" s="57"/>
      <c r="L13" s="57"/>
      <c r="M13" s="57"/>
      <c r="N13" s="48"/>
      <c r="O13" s="48"/>
      <c r="P13" s="48"/>
      <c r="Q13" s="48"/>
      <c r="R13" s="54"/>
      <c r="S13" s="63"/>
      <c r="T13" s="64"/>
      <c r="U13" s="64"/>
      <c r="V13" s="48"/>
      <c r="W13" s="48"/>
      <c r="X13" s="48"/>
      <c r="Y13" s="203" t="s">
        <v>14</v>
      </c>
      <c r="Z13" s="203"/>
      <c r="AA13" s="217"/>
      <c r="AB13" s="218"/>
      <c r="AC13" s="54"/>
      <c r="AD13" s="54"/>
      <c r="AE13" s="48"/>
    </row>
    <row r="14" spans="1:31" ht="17.25" customHeight="1">
      <c r="A14" s="65"/>
      <c r="B14" s="65"/>
      <c r="C14" s="36"/>
      <c r="D14" s="36"/>
      <c r="E14" s="57"/>
      <c r="F14" s="57"/>
      <c r="G14" s="57"/>
      <c r="H14" s="57"/>
      <c r="I14" s="57"/>
      <c r="J14" s="48"/>
      <c r="K14" s="48"/>
      <c r="L14" s="48"/>
      <c r="M14" s="48"/>
      <c r="N14" s="48"/>
      <c r="O14" s="48"/>
      <c r="P14" s="48"/>
      <c r="Q14" s="48"/>
      <c r="R14" s="54"/>
      <c r="S14" s="63"/>
      <c r="T14" s="64"/>
      <c r="U14" s="64" t="s">
        <v>42</v>
      </c>
      <c r="V14" s="168"/>
      <c r="W14" s="48"/>
      <c r="X14" s="48"/>
      <c r="Y14" s="204" t="s">
        <v>7</v>
      </c>
      <c r="Z14" s="204"/>
      <c r="AA14" s="205"/>
      <c r="AB14" s="206"/>
      <c r="AC14" s="54"/>
      <c r="AD14" s="54"/>
      <c r="AE14" s="48"/>
    </row>
    <row r="15" spans="1:31" ht="19.5" customHeight="1" thickBot="1">
      <c r="A15" s="54"/>
      <c r="B15" s="54"/>
      <c r="C15" s="54"/>
      <c r="D15" s="66"/>
      <c r="E15" s="66"/>
      <c r="F15" s="66"/>
      <c r="G15" s="66"/>
      <c r="H15" s="36"/>
      <c r="I15" s="36"/>
      <c r="J15" s="54"/>
      <c r="K15" s="54"/>
      <c r="L15" s="54"/>
      <c r="M15" s="54"/>
      <c r="N15" s="54"/>
      <c r="O15" s="54"/>
      <c r="P15" s="54"/>
      <c r="Q15" s="54"/>
      <c r="R15" s="54"/>
      <c r="S15" s="67"/>
      <c r="T15" s="48"/>
      <c r="U15" s="48"/>
      <c r="V15" s="6"/>
      <c r="W15" s="48"/>
      <c r="X15" s="48"/>
      <c r="Y15" s="215" t="s">
        <v>15</v>
      </c>
      <c r="Z15" s="215"/>
      <c r="AA15" s="216"/>
      <c r="AB15" s="211"/>
      <c r="AC15" s="54"/>
      <c r="AD15" s="54"/>
      <c r="AE15" s="48"/>
    </row>
    <row r="16" spans="1:31" ht="28.5" customHeight="1" thickBot="1">
      <c r="A16" s="187" t="s">
        <v>60</v>
      </c>
      <c r="B16" s="188"/>
      <c r="C16" s="188"/>
      <c r="D16" s="188"/>
      <c r="E16" s="188"/>
      <c r="F16" s="188"/>
      <c r="G16" s="188"/>
      <c r="H16" s="189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200" t="s">
        <v>47</v>
      </c>
      <c r="T16" s="201"/>
      <c r="U16" s="202"/>
      <c r="V16" s="169"/>
      <c r="W16" s="48"/>
      <c r="X16" s="48"/>
      <c r="Y16" s="48"/>
      <c r="Z16" s="48"/>
      <c r="AA16" s="48"/>
      <c r="AB16" s="62"/>
      <c r="AC16" s="54"/>
      <c r="AD16" s="54"/>
      <c r="AE16" s="48"/>
    </row>
    <row r="17" spans="1:31" ht="24.75" customHeight="1">
      <c r="A17" s="61"/>
      <c r="B17" s="34"/>
      <c r="C17" s="48"/>
      <c r="D17" s="48"/>
      <c r="E17" s="34"/>
      <c r="F17" s="48"/>
      <c r="G17" s="48"/>
      <c r="H17" s="70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68"/>
      <c r="T17" s="69"/>
      <c r="U17" s="69"/>
      <c r="V17" s="6"/>
      <c r="W17" s="48"/>
      <c r="X17" s="48"/>
      <c r="Y17" s="48"/>
      <c r="Z17" s="48"/>
      <c r="AA17" s="48"/>
      <c r="AB17" s="62"/>
      <c r="AC17" s="54"/>
      <c r="AD17" s="54"/>
      <c r="AE17" s="48"/>
    </row>
    <row r="18" spans="1:31" ht="27.75" customHeight="1">
      <c r="A18" s="67"/>
      <c r="B18" s="48"/>
      <c r="C18" s="48"/>
      <c r="D18" s="71" t="s">
        <v>46</v>
      </c>
      <c r="E18" s="72" t="s">
        <v>63</v>
      </c>
      <c r="F18" s="69" t="s">
        <v>8</v>
      </c>
      <c r="G18" s="72" t="s">
        <v>12</v>
      </c>
      <c r="H18" s="73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207" t="s">
        <v>57</v>
      </c>
      <c r="T18" s="203"/>
      <c r="U18" s="203"/>
      <c r="V18" s="54"/>
      <c r="W18" s="54"/>
      <c r="X18" s="48"/>
      <c r="Y18" s="203" t="s">
        <v>14</v>
      </c>
      <c r="Z18" s="203"/>
      <c r="AA18" s="210"/>
      <c r="AB18" s="211"/>
      <c r="AC18" s="54"/>
      <c r="AD18" s="54"/>
      <c r="AE18" s="48"/>
    </row>
    <row r="19" spans="1:31" ht="27.75" customHeight="1" thickBot="1">
      <c r="A19" s="74"/>
      <c r="B19" s="75"/>
      <c r="C19" s="75"/>
      <c r="D19" s="75"/>
      <c r="E19" s="76"/>
      <c r="F19" s="77"/>
      <c r="G19" s="76"/>
      <c r="H19" s="78"/>
      <c r="I19" s="79"/>
      <c r="J19" s="79"/>
      <c r="K19" s="54"/>
      <c r="L19" s="54"/>
      <c r="M19" s="54"/>
      <c r="N19" s="54"/>
      <c r="O19" s="54"/>
      <c r="P19" s="54"/>
      <c r="Q19" s="54"/>
      <c r="R19" s="54"/>
      <c r="S19" s="67"/>
      <c r="T19" s="48"/>
      <c r="U19" s="49" t="s">
        <v>44</v>
      </c>
      <c r="V19" s="170"/>
      <c r="W19" s="174" t="s">
        <v>64</v>
      </c>
      <c r="X19" s="48"/>
      <c r="Y19" s="204" t="s">
        <v>7</v>
      </c>
      <c r="Z19" s="204"/>
      <c r="AA19" s="205"/>
      <c r="AB19" s="206"/>
      <c r="AC19" s="54"/>
      <c r="AD19" s="54"/>
      <c r="AE19" s="48"/>
    </row>
    <row r="20" spans="1:31" ht="27.75" customHeight="1">
      <c r="A20" s="65"/>
      <c r="B20" s="65"/>
      <c r="C20" s="65"/>
      <c r="D20" s="80"/>
      <c r="E20" s="80"/>
      <c r="F20" s="80"/>
      <c r="G20" s="36"/>
      <c r="H20" s="36"/>
      <c r="I20" s="81"/>
      <c r="J20" s="54"/>
      <c r="K20" s="54"/>
      <c r="L20" s="44"/>
      <c r="M20" s="44"/>
      <c r="N20" s="44"/>
      <c r="O20" s="44"/>
      <c r="P20" s="54"/>
      <c r="Q20" s="54"/>
      <c r="R20" s="54"/>
      <c r="S20" s="207" t="s">
        <v>43</v>
      </c>
      <c r="T20" s="203"/>
      <c r="U20" s="203"/>
      <c r="V20" s="208" t="s">
        <v>65</v>
      </c>
      <c r="W20" s="209"/>
      <c r="X20" s="48"/>
      <c r="Y20" s="215" t="s">
        <v>15</v>
      </c>
      <c r="Z20" s="215"/>
      <c r="AA20" s="216"/>
      <c r="AB20" s="211"/>
      <c r="AC20" s="54"/>
      <c r="AD20" s="54"/>
      <c r="AE20" s="48"/>
    </row>
    <row r="21" spans="1:31" ht="12.75">
      <c r="A21" s="65"/>
      <c r="B21" s="65"/>
      <c r="C21" s="65"/>
      <c r="D21" s="80"/>
      <c r="E21" s="80"/>
      <c r="F21" s="80"/>
      <c r="G21" s="36"/>
      <c r="H21" s="36"/>
      <c r="I21" s="81"/>
      <c r="J21" s="54"/>
      <c r="K21" s="54"/>
      <c r="L21" s="44"/>
      <c r="M21" s="44"/>
      <c r="N21" s="44"/>
      <c r="O21" s="44"/>
      <c r="P21" s="54"/>
      <c r="Q21" s="54"/>
      <c r="R21" s="54"/>
      <c r="S21" s="67"/>
      <c r="T21" s="48"/>
      <c r="U21" s="48"/>
      <c r="V21" s="48"/>
      <c r="W21" s="48"/>
      <c r="X21" s="48"/>
      <c r="Y21" s="48"/>
      <c r="Z21" s="48"/>
      <c r="AA21" s="48"/>
      <c r="AB21" s="62"/>
      <c r="AC21" s="54"/>
      <c r="AD21" s="54"/>
      <c r="AE21" s="48"/>
    </row>
    <row r="22" spans="1:31" ht="13.5" thickBot="1">
      <c r="A22" s="65"/>
      <c r="B22" s="65"/>
      <c r="C22" s="65"/>
      <c r="D22" s="80"/>
      <c r="E22" s="80"/>
      <c r="F22" s="80"/>
      <c r="G22" s="36"/>
      <c r="H22" s="36"/>
      <c r="I22" s="81"/>
      <c r="J22" s="54"/>
      <c r="K22" s="54"/>
      <c r="L22" s="44"/>
      <c r="M22" s="44"/>
      <c r="N22" s="44"/>
      <c r="O22" s="44"/>
      <c r="P22" s="54"/>
      <c r="Q22" s="54"/>
      <c r="R22" s="54"/>
      <c r="S22" s="82"/>
      <c r="T22" s="83"/>
      <c r="U22" s="83"/>
      <c r="V22" s="83"/>
      <c r="W22" s="83"/>
      <c r="X22" s="83"/>
      <c r="Y22" s="83"/>
      <c r="Z22" s="83"/>
      <c r="AA22" s="83"/>
      <c r="AB22" s="84"/>
      <c r="AC22" s="54"/>
      <c r="AD22" s="54"/>
      <c r="AE22" s="48"/>
    </row>
    <row r="23" spans="1:31" ht="21.75" customHeight="1" thickBot="1">
      <c r="A23" s="212" t="s">
        <v>18</v>
      </c>
      <c r="B23" s="213"/>
      <c r="C23" s="213"/>
      <c r="D23" s="213"/>
      <c r="E23" s="213"/>
      <c r="F23" s="213"/>
      <c r="G23" s="214"/>
      <c r="H23" s="27"/>
      <c r="I23" s="212" t="s">
        <v>19</v>
      </c>
      <c r="J23" s="213"/>
      <c r="K23" s="213"/>
      <c r="L23" s="213"/>
      <c r="M23" s="213"/>
      <c r="N23" s="213"/>
      <c r="O23" s="214"/>
      <c r="P23" s="54"/>
      <c r="Q23" s="199"/>
      <c r="R23" s="199"/>
      <c r="S23" s="199"/>
      <c r="T23" s="199"/>
      <c r="U23" s="199"/>
      <c r="V23" s="199"/>
      <c r="W23" s="199"/>
      <c r="X23" s="44"/>
      <c r="Y23" s="199"/>
      <c r="Z23" s="199"/>
      <c r="AA23" s="199"/>
      <c r="AB23" s="199"/>
      <c r="AC23" s="199"/>
      <c r="AD23" s="199"/>
      <c r="AE23" s="199"/>
    </row>
    <row r="24" spans="1:31" s="20" customFormat="1" ht="30" customHeight="1" thickBot="1">
      <c r="A24" s="12"/>
      <c r="B24" s="13" t="s">
        <v>10</v>
      </c>
      <c r="C24" s="13" t="s">
        <v>11</v>
      </c>
      <c r="D24" s="19" t="s">
        <v>3</v>
      </c>
      <c r="E24" s="258"/>
      <c r="F24" s="259"/>
      <c r="G24" s="14"/>
      <c r="H24" s="8"/>
      <c r="I24" s="12"/>
      <c r="J24" s="13" t="s">
        <v>10</v>
      </c>
      <c r="K24" s="13" t="s">
        <v>11</v>
      </c>
      <c r="L24" s="19" t="s">
        <v>3</v>
      </c>
      <c r="M24" s="258"/>
      <c r="N24" s="259"/>
      <c r="O24" s="14"/>
      <c r="P24" s="90"/>
      <c r="Q24" s="89"/>
      <c r="R24" s="90"/>
      <c r="S24" s="90"/>
      <c r="T24" s="90"/>
      <c r="U24" s="90"/>
      <c r="V24" s="90"/>
      <c r="W24" s="90"/>
      <c r="X24" s="90"/>
      <c r="Y24" s="90"/>
      <c r="Z24" s="90"/>
      <c r="AA24" s="89"/>
      <c r="AB24" s="91"/>
      <c r="AC24" s="89"/>
      <c r="AD24" s="89"/>
      <c r="AE24" s="89"/>
    </row>
    <row r="25" spans="1:31" s="18" customFormat="1" ht="27" customHeight="1">
      <c r="A25" s="21" t="s">
        <v>1</v>
      </c>
      <c r="B25" s="22" t="s">
        <v>5</v>
      </c>
      <c r="C25" s="22" t="s">
        <v>6</v>
      </c>
      <c r="D25" s="23" t="s">
        <v>4</v>
      </c>
      <c r="E25" s="24"/>
      <c r="F25" s="24"/>
      <c r="G25" s="25"/>
      <c r="H25" s="9"/>
      <c r="I25" s="21" t="s">
        <v>1</v>
      </c>
      <c r="J25" s="22" t="s">
        <v>5</v>
      </c>
      <c r="K25" s="22" t="s">
        <v>6</v>
      </c>
      <c r="L25" s="23" t="s">
        <v>4</v>
      </c>
      <c r="M25" s="24"/>
      <c r="N25" s="24"/>
      <c r="O25" s="25"/>
      <c r="P25" s="36"/>
      <c r="Q25" s="97"/>
      <c r="R25" s="36"/>
      <c r="S25" s="36"/>
      <c r="T25" s="36"/>
      <c r="U25" s="36"/>
      <c r="V25" s="36"/>
      <c r="W25" s="36"/>
      <c r="X25" s="36"/>
      <c r="Y25" s="36"/>
      <c r="Z25" s="36"/>
      <c r="AA25" s="37"/>
      <c r="AB25" s="38"/>
      <c r="AC25" s="39"/>
      <c r="AD25" s="39"/>
      <c r="AE25" s="37"/>
    </row>
    <row r="26" spans="1:31" ht="12.75">
      <c r="A26" s="1"/>
      <c r="B26" s="164" t="str">
        <f>W19</f>
        <v>Pa</v>
      </c>
      <c r="C26" s="164" t="str">
        <f>W19</f>
        <v>Pa</v>
      </c>
      <c r="D26" s="2"/>
      <c r="E26" s="2"/>
      <c r="F26" s="2"/>
      <c r="G26" s="3"/>
      <c r="H26" s="10"/>
      <c r="I26" s="1"/>
      <c r="J26" s="2" t="str">
        <f>W19</f>
        <v>Pa</v>
      </c>
      <c r="K26" s="2" t="str">
        <f>W19</f>
        <v>Pa</v>
      </c>
      <c r="L26" s="2"/>
      <c r="M26" s="2"/>
      <c r="N26" s="2"/>
      <c r="O26" s="3"/>
      <c r="P26" s="54"/>
      <c r="Q26" s="98"/>
      <c r="R26" s="98"/>
      <c r="S26" s="98"/>
      <c r="T26" s="35"/>
      <c r="U26" s="35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ht="16.5" customHeight="1">
      <c r="A27" s="4">
        <v>1</v>
      </c>
      <c r="B27" s="171"/>
      <c r="C27" s="171"/>
      <c r="D27" s="32" t="e">
        <f>+$V$16*SQRT(C27/B27)</f>
        <v>#DIV/0!</v>
      </c>
      <c r="E27" s="231"/>
      <c r="F27" s="231"/>
      <c r="G27" s="234"/>
      <c r="H27" s="11"/>
      <c r="I27" s="4">
        <v>1</v>
      </c>
      <c r="J27" s="171"/>
      <c r="K27" s="171"/>
      <c r="L27" s="32" t="e">
        <f>+$V$16*SQRT(K27/J27)</f>
        <v>#DIV/0!</v>
      </c>
      <c r="M27" s="231"/>
      <c r="N27" s="231"/>
      <c r="O27" s="234"/>
      <c r="P27" s="54"/>
      <c r="Q27" s="99" t="e">
        <f>ABS(D27-$D$30)</f>
        <v>#DIV/0!</v>
      </c>
      <c r="R27" s="100"/>
      <c r="S27" s="101">
        <f>COUNTIF(Q27:Q32,"&gt;=0,02")</f>
        <v>0</v>
      </c>
      <c r="T27" s="102"/>
      <c r="U27" s="103"/>
      <c r="V27" s="46"/>
      <c r="W27" s="41"/>
      <c r="X27" s="42"/>
      <c r="Y27" s="43"/>
      <c r="Z27" s="42"/>
      <c r="AA27" s="42"/>
      <c r="AB27" s="45"/>
      <c r="AC27" s="46"/>
      <c r="AD27" s="46"/>
      <c r="AE27" s="41"/>
    </row>
    <row r="28" spans="1:31" ht="16.5" customHeight="1">
      <c r="A28" s="4">
        <v>2</v>
      </c>
      <c r="B28" s="171"/>
      <c r="C28" s="171"/>
      <c r="D28" s="32" t="e">
        <f>+$V$16*SQRT(C28/B28)</f>
        <v>#DIV/0!</v>
      </c>
      <c r="E28" s="232"/>
      <c r="F28" s="232"/>
      <c r="G28" s="235"/>
      <c r="H28" s="11"/>
      <c r="I28" s="4">
        <v>2</v>
      </c>
      <c r="J28" s="171"/>
      <c r="K28" s="171"/>
      <c r="L28" s="32" t="e">
        <f>+$V$16*SQRT(K28/J28)</f>
        <v>#DIV/0!</v>
      </c>
      <c r="M28" s="232"/>
      <c r="N28" s="232"/>
      <c r="O28" s="235"/>
      <c r="P28" s="54"/>
      <c r="Q28" s="99" t="e">
        <f>ABS(D28-$D$30)</f>
        <v>#DIV/0!</v>
      </c>
      <c r="R28" s="100"/>
      <c r="S28" s="104"/>
      <c r="T28" s="102"/>
      <c r="U28" s="105"/>
      <c r="V28" s="47"/>
      <c r="W28" s="41"/>
      <c r="X28" s="42"/>
      <c r="Y28" s="43"/>
      <c r="Z28" s="42"/>
      <c r="AA28" s="42"/>
      <c r="AB28" s="45"/>
      <c r="AC28" s="47"/>
      <c r="AD28" s="47"/>
      <c r="AE28" s="41"/>
    </row>
    <row r="29" spans="1:31" ht="16.5" customHeight="1" thickBot="1">
      <c r="A29" s="5">
        <v>3</v>
      </c>
      <c r="B29" s="172"/>
      <c r="C29" s="172"/>
      <c r="D29" s="33" t="e">
        <f>+$V$16*SQRT(C29/B29)</f>
        <v>#DIV/0!</v>
      </c>
      <c r="E29" s="233"/>
      <c r="F29" s="233"/>
      <c r="G29" s="236"/>
      <c r="H29" s="11"/>
      <c r="I29" s="5">
        <v>3</v>
      </c>
      <c r="J29" s="172"/>
      <c r="K29" s="171"/>
      <c r="L29" s="33" t="e">
        <f>+$V$16*SQRT(K29/J29)</f>
        <v>#DIV/0!</v>
      </c>
      <c r="M29" s="233"/>
      <c r="N29" s="233"/>
      <c r="O29" s="236"/>
      <c r="P29" s="54"/>
      <c r="Q29" s="99" t="e">
        <f>ABS(D29-$D$30)</f>
        <v>#DIV/0!</v>
      </c>
      <c r="R29" s="100"/>
      <c r="S29" s="104"/>
      <c r="T29" s="102"/>
      <c r="U29" s="105"/>
      <c r="V29" s="47"/>
      <c r="W29" s="41"/>
      <c r="X29" s="42"/>
      <c r="Y29" s="43"/>
      <c r="Z29" s="42"/>
      <c r="AA29" s="42"/>
      <c r="AB29" s="45"/>
      <c r="AC29" s="47"/>
      <c r="AD29" s="47"/>
      <c r="AE29" s="41"/>
    </row>
    <row r="30" spans="1:31" ht="12.75">
      <c r="A30" s="106"/>
      <c r="B30" s="102"/>
      <c r="C30" s="107"/>
      <c r="D30" s="108" t="e">
        <f>AVERAGE(D27:D29)</f>
        <v>#DIV/0!</v>
      </c>
      <c r="E30" s="109"/>
      <c r="F30" s="106"/>
      <c r="G30" s="45"/>
      <c r="H30" s="48"/>
      <c r="I30" s="54"/>
      <c r="J30" s="45"/>
      <c r="K30" s="107"/>
      <c r="L30" s="108" t="e">
        <f>AVERAGE(L27:L29)</f>
        <v>#DIV/0!</v>
      </c>
      <c r="M30" s="109"/>
      <c r="N30" s="54"/>
      <c r="O30" s="50"/>
      <c r="P30" s="54"/>
      <c r="Q30" s="99" t="e">
        <f>ABS(L27-$L$30)</f>
        <v>#DIV/0!</v>
      </c>
      <c r="R30" s="110"/>
      <c r="S30" s="111"/>
      <c r="T30" s="112"/>
      <c r="U30" s="109"/>
      <c r="V30" s="48"/>
      <c r="W30" s="45"/>
      <c r="X30" s="48"/>
      <c r="Y30" s="48"/>
      <c r="Z30" s="45"/>
      <c r="AA30" s="49"/>
      <c r="AB30" s="50"/>
      <c r="AC30" s="48"/>
      <c r="AD30" s="48"/>
      <c r="AE30" s="50"/>
    </row>
    <row r="31" spans="1:31" ht="13.5" thickBot="1">
      <c r="A31" s="106"/>
      <c r="B31" s="102"/>
      <c r="C31" s="109"/>
      <c r="D31" s="102"/>
      <c r="E31" s="109"/>
      <c r="F31" s="106"/>
      <c r="G31" s="45"/>
      <c r="H31" s="48"/>
      <c r="I31" s="45"/>
      <c r="J31" s="113"/>
      <c r="K31" s="48"/>
      <c r="L31" s="54"/>
      <c r="M31" s="54"/>
      <c r="N31" s="54"/>
      <c r="O31" s="54"/>
      <c r="P31" s="54"/>
      <c r="Q31" s="99" t="e">
        <f>ABS(L28-$L$30)</f>
        <v>#DIV/0!</v>
      </c>
      <c r="R31" s="110"/>
      <c r="S31" s="114"/>
      <c r="T31" s="102"/>
      <c r="U31" s="109"/>
      <c r="V31" s="54"/>
      <c r="W31" s="45"/>
      <c r="X31" s="48"/>
      <c r="Y31" s="45"/>
      <c r="Z31" s="113"/>
      <c r="AA31" s="48"/>
      <c r="AB31" s="48"/>
      <c r="AC31" s="48"/>
      <c r="AD31" s="48"/>
      <c r="AE31" s="48"/>
    </row>
    <row r="32" spans="1:31" ht="12.75">
      <c r="A32" s="100"/>
      <c r="B32" s="115" t="e">
        <f>(AVERAGE(B27:B29,J27:J29))*0.05</f>
        <v>#DIV/0!</v>
      </c>
      <c r="C32" s="100"/>
      <c r="D32" s="100"/>
      <c r="E32" s="100"/>
      <c r="F32" s="100"/>
      <c r="G32" s="54"/>
      <c r="H32" s="240" t="s">
        <v>39</v>
      </c>
      <c r="I32" s="241"/>
      <c r="J32" s="241"/>
      <c r="K32" s="241"/>
      <c r="L32" s="252" t="e">
        <f>AVERAGE(D27:D29,L27:L29)</f>
        <v>#DIV/0!</v>
      </c>
      <c r="M32" s="253"/>
      <c r="N32" s="116"/>
      <c r="O32" s="54"/>
      <c r="P32" s="54"/>
      <c r="Q32" s="99" t="e">
        <f>ABS(L29-$L$30)</f>
        <v>#DIV/0!</v>
      </c>
      <c r="R32" s="117"/>
      <c r="S32" s="118"/>
      <c r="T32" s="106"/>
      <c r="U32" s="119"/>
      <c r="V32" s="120"/>
      <c r="W32" s="54"/>
      <c r="X32" s="120"/>
      <c r="Y32" s="121"/>
      <c r="Z32" s="122"/>
      <c r="AA32" s="237"/>
      <c r="AB32" s="237"/>
      <c r="AC32" s="237"/>
      <c r="AD32" s="116"/>
      <c r="AE32" s="48"/>
    </row>
    <row r="33" spans="1:31" ht="13.5" thickBot="1">
      <c r="A33" s="54"/>
      <c r="B33" s="54"/>
      <c r="C33" s="54"/>
      <c r="D33" s="54"/>
      <c r="E33" s="54"/>
      <c r="F33" s="54"/>
      <c r="G33" s="54"/>
      <c r="H33" s="242"/>
      <c r="I33" s="243"/>
      <c r="J33" s="243"/>
      <c r="K33" s="243"/>
      <c r="L33" s="254"/>
      <c r="M33" s="255"/>
      <c r="N33" s="123"/>
      <c r="O33" s="54"/>
      <c r="P33" s="54"/>
      <c r="Q33" s="124"/>
      <c r="R33" s="124"/>
      <c r="S33" s="106"/>
      <c r="T33" s="106"/>
      <c r="U33" s="106"/>
      <c r="V33" s="54"/>
      <c r="W33" s="54"/>
      <c r="X33" s="54"/>
      <c r="Y33" s="48"/>
      <c r="Z33" s="226"/>
      <c r="AA33" s="226"/>
      <c r="AB33" s="226"/>
      <c r="AC33" s="226"/>
      <c r="AD33" s="123"/>
      <c r="AE33" s="48"/>
    </row>
    <row r="34" spans="1:31" ht="13.5" thickBot="1">
      <c r="A34" s="125"/>
      <c r="B34" s="125"/>
      <c r="C34" s="54"/>
      <c r="D34" s="54"/>
      <c r="E34" s="54"/>
      <c r="F34" s="54"/>
      <c r="G34" s="54"/>
      <c r="H34" s="54"/>
      <c r="I34" s="54"/>
      <c r="J34" s="48"/>
      <c r="K34" s="48"/>
      <c r="L34" s="54"/>
      <c r="M34" s="54"/>
      <c r="N34" s="54"/>
      <c r="O34" s="54"/>
      <c r="P34" s="54"/>
      <c r="Q34" s="125"/>
      <c r="R34" s="125"/>
      <c r="S34" s="54"/>
      <c r="T34" s="54"/>
      <c r="U34" s="54"/>
      <c r="V34" s="54"/>
      <c r="W34" s="54"/>
      <c r="X34" s="54"/>
      <c r="Y34" s="48"/>
      <c r="Z34" s="48"/>
      <c r="AA34" s="48"/>
      <c r="AB34" s="48"/>
      <c r="AC34" s="48"/>
      <c r="AD34" s="48"/>
      <c r="AE34" s="48"/>
    </row>
    <row r="35" spans="1:31" ht="15" customHeight="1">
      <c r="A35" s="126" t="s">
        <v>16</v>
      </c>
      <c r="B35" s="127"/>
      <c r="C35" s="127"/>
      <c r="D35" s="127"/>
      <c r="E35" s="127"/>
      <c r="F35" s="127"/>
      <c r="G35" s="128"/>
      <c r="H35" s="127"/>
      <c r="I35" s="260" t="s">
        <v>24</v>
      </c>
      <c r="J35" s="261"/>
      <c r="K35" s="262"/>
      <c r="L35" s="54"/>
      <c r="M35" s="54"/>
      <c r="N35" s="54"/>
      <c r="O35" s="54"/>
      <c r="P35" s="54"/>
      <c r="Q35" s="248" t="s">
        <v>9</v>
      </c>
      <c r="R35" s="249"/>
      <c r="S35" s="229" t="s">
        <v>53</v>
      </c>
      <c r="T35" s="229"/>
      <c r="U35" s="229"/>
      <c r="V35" s="229"/>
      <c r="W35" s="229"/>
      <c r="X35" s="229"/>
      <c r="Y35" s="230"/>
      <c r="Z35" s="48"/>
      <c r="AA35" s="48"/>
      <c r="AB35" s="48"/>
      <c r="AC35" s="48"/>
      <c r="AD35" s="48"/>
      <c r="AE35" s="48"/>
    </row>
    <row r="36" spans="1:31" ht="12.75" customHeight="1" thickBot="1">
      <c r="A36" s="82"/>
      <c r="B36" s="83"/>
      <c r="C36" s="83"/>
      <c r="D36" s="83"/>
      <c r="E36" s="83"/>
      <c r="F36" s="83"/>
      <c r="G36" s="84"/>
      <c r="H36" s="48"/>
      <c r="I36" s="263"/>
      <c r="J36" s="227"/>
      <c r="K36" s="228"/>
      <c r="L36" s="54"/>
      <c r="M36" s="54"/>
      <c r="N36" s="54"/>
      <c r="O36" s="54"/>
      <c r="P36" s="54"/>
      <c r="Q36" s="250"/>
      <c r="R36" s="251"/>
      <c r="S36" s="48" t="s">
        <v>27</v>
      </c>
      <c r="T36" s="48"/>
      <c r="U36" s="48"/>
      <c r="V36" s="48"/>
      <c r="W36" s="48"/>
      <c r="X36" s="48"/>
      <c r="Y36" s="131"/>
      <c r="Z36" s="54"/>
      <c r="AA36" s="54"/>
      <c r="AB36" s="54"/>
      <c r="AC36" s="54"/>
      <c r="AD36" s="54"/>
      <c r="AE36" s="48"/>
    </row>
    <row r="37" spans="1:31" s="20" customFormat="1" ht="25.5" customHeight="1">
      <c r="A37" s="264" t="s">
        <v>22</v>
      </c>
      <c r="B37" s="265"/>
      <c r="C37" s="133"/>
      <c r="D37" s="133"/>
      <c r="E37" s="133"/>
      <c r="F37" s="173"/>
      <c r="G37" s="134" t="s">
        <v>23</v>
      </c>
      <c r="H37" s="133"/>
      <c r="I37" s="132"/>
      <c r="J37" s="133"/>
      <c r="K37" s="134"/>
      <c r="L37" s="90"/>
      <c r="M37" s="90"/>
      <c r="N37" s="90"/>
      <c r="O37" s="90"/>
      <c r="P37" s="90"/>
      <c r="Q37" s="129"/>
      <c r="R37" s="130"/>
      <c r="S37" s="256" t="s">
        <v>25</v>
      </c>
      <c r="T37" s="256"/>
      <c r="U37" s="256"/>
      <c r="V37" s="256"/>
      <c r="W37" s="256"/>
      <c r="X37" s="256"/>
      <c r="Y37" s="257"/>
      <c r="Z37" s="90"/>
      <c r="AA37" s="90"/>
      <c r="AB37" s="90"/>
      <c r="AC37" s="90"/>
      <c r="AD37" s="90"/>
      <c r="AE37" s="133"/>
    </row>
    <row r="38" spans="1:31" s="18" customFormat="1" ht="13.5" thickBot="1">
      <c r="A38" s="135"/>
      <c r="B38" s="57"/>
      <c r="C38" s="57"/>
      <c r="D38" s="57"/>
      <c r="E38" s="57"/>
      <c r="F38" s="26"/>
      <c r="G38" s="73"/>
      <c r="H38" s="57"/>
      <c r="I38" s="135"/>
      <c r="J38" s="57"/>
      <c r="K38" s="73"/>
      <c r="L38" s="36"/>
      <c r="M38" s="36"/>
      <c r="N38" s="36"/>
      <c r="O38" s="36"/>
      <c r="P38" s="36"/>
      <c r="Q38" s="82"/>
      <c r="R38" s="83"/>
      <c r="S38" s="227" t="s">
        <v>26</v>
      </c>
      <c r="T38" s="227"/>
      <c r="U38" s="227"/>
      <c r="V38" s="227"/>
      <c r="W38" s="227"/>
      <c r="X38" s="227"/>
      <c r="Y38" s="228"/>
      <c r="Z38" s="36"/>
      <c r="AA38" s="36"/>
      <c r="AB38" s="36"/>
      <c r="AC38" s="36"/>
      <c r="AD38" s="36"/>
      <c r="AE38" s="57"/>
    </row>
    <row r="39" spans="1:31" ht="12.75">
      <c r="A39" s="67" t="s">
        <v>20</v>
      </c>
      <c r="B39" s="48"/>
      <c r="C39" s="48"/>
      <c r="D39" s="48"/>
      <c r="E39" s="48"/>
      <c r="F39" s="170"/>
      <c r="G39" s="62" t="s">
        <v>21</v>
      </c>
      <c r="H39" s="48"/>
      <c r="I39" s="67"/>
      <c r="J39" s="48"/>
      <c r="K39" s="62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48"/>
    </row>
    <row r="40" spans="1:31" ht="12.75">
      <c r="A40" s="67"/>
      <c r="B40" s="48"/>
      <c r="C40" s="48"/>
      <c r="D40" s="48"/>
      <c r="E40" s="48"/>
      <c r="F40" s="48"/>
      <c r="G40" s="62"/>
      <c r="H40" s="48"/>
      <c r="I40" s="67"/>
      <c r="J40" s="48"/>
      <c r="K40" s="62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48"/>
    </row>
    <row r="41" spans="1:31" ht="12.75">
      <c r="A41" s="136" t="s">
        <v>28</v>
      </c>
      <c r="B41" s="48"/>
      <c r="C41" s="48"/>
      <c r="D41" s="48"/>
      <c r="E41" s="48"/>
      <c r="F41" s="48"/>
      <c r="G41" s="62"/>
      <c r="H41" s="48"/>
      <c r="I41" s="67"/>
      <c r="J41" s="137" t="str">
        <f>IF(S27=0,"positivo","negativo")</f>
        <v>positivo</v>
      </c>
      <c r="K41" s="62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48"/>
    </row>
    <row r="42" spans="1:31" ht="12.75">
      <c r="A42" s="138"/>
      <c r="B42" s="48"/>
      <c r="C42" s="48"/>
      <c r="D42" s="48"/>
      <c r="E42" s="48"/>
      <c r="F42" s="48"/>
      <c r="G42" s="62"/>
      <c r="H42" s="48"/>
      <c r="I42" s="67"/>
      <c r="J42" s="48"/>
      <c r="K42" s="62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48"/>
    </row>
    <row r="43" spans="1:31" ht="12.75">
      <c r="A43" s="67" t="s">
        <v>31</v>
      </c>
      <c r="B43" s="48"/>
      <c r="C43" s="48"/>
      <c r="D43" s="48"/>
      <c r="E43" s="48"/>
      <c r="F43" s="139" t="e">
        <f>ABS(D30-L30)</f>
        <v>#DIV/0!</v>
      </c>
      <c r="G43" s="62"/>
      <c r="H43" s="48"/>
      <c r="I43" s="67"/>
      <c r="J43" s="140" t="e">
        <f>IF(F43&lt;=0.01,"positivo","negativo")</f>
        <v>#DIV/0!</v>
      </c>
      <c r="K43" s="62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48"/>
    </row>
    <row r="44" spans="1:31" ht="12.75">
      <c r="A44" s="67"/>
      <c r="B44" s="48"/>
      <c r="C44" s="48"/>
      <c r="D44" s="48"/>
      <c r="E44" s="48"/>
      <c r="F44" s="48"/>
      <c r="G44" s="62"/>
      <c r="H44" s="48"/>
      <c r="I44" s="67"/>
      <c r="J44" s="48"/>
      <c r="K44" s="62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48"/>
    </row>
    <row r="45" spans="1:31" ht="12.75">
      <c r="A45" s="67" t="s">
        <v>29</v>
      </c>
      <c r="B45" s="48"/>
      <c r="C45" s="48"/>
      <c r="D45" s="48"/>
      <c r="E45" s="48"/>
      <c r="F45" s="170"/>
      <c r="G45" s="62" t="s">
        <v>17</v>
      </c>
      <c r="H45" s="48"/>
      <c r="I45" s="67"/>
      <c r="J45" s="140" t="str">
        <f>IF(F45&lt;=0.5,"positivo","negativo")</f>
        <v>positivo</v>
      </c>
      <c r="K45" s="62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48"/>
    </row>
    <row r="46" spans="1:31" ht="12.75">
      <c r="A46" s="67"/>
      <c r="B46" s="48"/>
      <c r="C46" s="48"/>
      <c r="D46" s="48"/>
      <c r="E46" s="48"/>
      <c r="F46" s="48"/>
      <c r="G46" s="62"/>
      <c r="H46" s="48"/>
      <c r="I46" s="67"/>
      <c r="J46" s="48"/>
      <c r="K46" s="62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48"/>
    </row>
    <row r="47" spans="1:31" ht="12.75">
      <c r="A47" s="67" t="s">
        <v>30</v>
      </c>
      <c r="B47" s="48"/>
      <c r="C47" s="48"/>
      <c r="D47" s="48"/>
      <c r="E47" s="48"/>
      <c r="F47" s="141">
        <f>(MAX(B27:B29,J27:J29))-(MIN(B27:B29,J27:J29))</f>
        <v>0</v>
      </c>
      <c r="G47" s="62" t="str">
        <f>C26</f>
        <v>Pa</v>
      </c>
      <c r="H47" s="48"/>
      <c r="I47" s="67"/>
      <c r="J47" s="140" t="e">
        <f>IF(F47&lt;=B32,"positivo","negativo")</f>
        <v>#DIV/0!</v>
      </c>
      <c r="K47" s="62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48"/>
    </row>
    <row r="48" spans="1:31" ht="13.5" thickBot="1">
      <c r="A48" s="82"/>
      <c r="B48" s="83"/>
      <c r="C48" s="83"/>
      <c r="D48" s="83"/>
      <c r="E48" s="83"/>
      <c r="F48" s="83"/>
      <c r="G48" s="84"/>
      <c r="H48" s="83"/>
      <c r="I48" s="82"/>
      <c r="J48" s="83"/>
      <c r="K48" s="8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48"/>
    </row>
    <row r="49" spans="1:31" ht="12.7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48"/>
    </row>
    <row r="50" spans="1:31" ht="13.5" thickBo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48"/>
    </row>
    <row r="51" spans="1:31" ht="13.5" thickBot="1">
      <c r="A51" s="244" t="s">
        <v>32</v>
      </c>
      <c r="B51" s="245"/>
      <c r="C51" s="245"/>
      <c r="D51" s="245"/>
      <c r="E51" s="245"/>
      <c r="F51" s="245"/>
      <c r="G51" s="246"/>
      <c r="H51" s="71"/>
      <c r="I51" s="244" t="s">
        <v>33</v>
      </c>
      <c r="J51" s="245"/>
      <c r="K51" s="245"/>
      <c r="L51" s="245"/>
      <c r="M51" s="245"/>
      <c r="N51" s="245"/>
      <c r="O51" s="246"/>
      <c r="P51" s="54"/>
      <c r="Q51" s="247"/>
      <c r="R51" s="247"/>
      <c r="S51" s="247"/>
      <c r="T51" s="247"/>
      <c r="U51" s="247"/>
      <c r="V51" s="247"/>
      <c r="W51" s="247"/>
      <c r="X51" s="44"/>
      <c r="Y51" s="199"/>
      <c r="Z51" s="199"/>
      <c r="AA51" s="199"/>
      <c r="AB51" s="199"/>
      <c r="AC51" s="199"/>
      <c r="AD51" s="199"/>
      <c r="AE51" s="199"/>
    </row>
    <row r="52" spans="1:31" ht="13.5" thickBot="1">
      <c r="A52" s="85"/>
      <c r="B52" s="86" t="s">
        <v>10</v>
      </c>
      <c r="C52" s="86" t="s">
        <v>11</v>
      </c>
      <c r="D52" s="87" t="s">
        <v>3</v>
      </c>
      <c r="E52" s="238"/>
      <c r="F52" s="239"/>
      <c r="G52" s="88"/>
      <c r="H52" s="89"/>
      <c r="I52" s="85"/>
      <c r="J52" s="86" t="s">
        <v>10</v>
      </c>
      <c r="K52" s="86" t="s">
        <v>11</v>
      </c>
      <c r="L52" s="87" t="s">
        <v>3</v>
      </c>
      <c r="M52" s="238"/>
      <c r="N52" s="239"/>
      <c r="O52" s="88"/>
      <c r="P52" s="90"/>
      <c r="Q52" s="142"/>
      <c r="R52" s="143"/>
      <c r="S52" s="143"/>
      <c r="T52" s="143"/>
      <c r="U52" s="143"/>
      <c r="V52" s="143"/>
      <c r="W52" s="143"/>
      <c r="X52" s="90"/>
      <c r="Y52" s="90"/>
      <c r="Z52" s="90"/>
      <c r="AA52" s="89"/>
      <c r="AB52" s="91"/>
      <c r="AC52" s="89"/>
      <c r="AD52" s="89"/>
      <c r="AE52" s="89"/>
    </row>
    <row r="53" spans="1:31" ht="25.5">
      <c r="A53" s="92" t="s">
        <v>1</v>
      </c>
      <c r="B53" s="93" t="s">
        <v>5</v>
      </c>
      <c r="C53" s="93" t="s">
        <v>6</v>
      </c>
      <c r="D53" s="94" t="s">
        <v>4</v>
      </c>
      <c r="E53" s="95"/>
      <c r="F53" s="95"/>
      <c r="G53" s="96"/>
      <c r="H53" s="37"/>
      <c r="I53" s="92" t="s">
        <v>1</v>
      </c>
      <c r="J53" s="93" t="s">
        <v>5</v>
      </c>
      <c r="K53" s="93" t="s">
        <v>6</v>
      </c>
      <c r="L53" s="94" t="s">
        <v>4</v>
      </c>
      <c r="M53" s="95"/>
      <c r="N53" s="95"/>
      <c r="O53" s="96"/>
      <c r="P53" s="36"/>
      <c r="Q53" s="144"/>
      <c r="R53" s="145"/>
      <c r="S53" s="145"/>
      <c r="T53" s="145"/>
      <c r="U53" s="145"/>
      <c r="V53" s="145"/>
      <c r="W53" s="145"/>
      <c r="X53" s="36"/>
      <c r="Y53" s="36"/>
      <c r="Z53" s="36"/>
      <c r="AA53" s="37"/>
      <c r="AB53" s="38"/>
      <c r="AC53" s="39"/>
      <c r="AD53" s="39"/>
      <c r="AE53" s="37"/>
    </row>
    <row r="54" spans="1:31" ht="12.75">
      <c r="A54" s="1"/>
      <c r="B54" s="164" t="str">
        <f>W19</f>
        <v>Pa</v>
      </c>
      <c r="C54" s="164" t="str">
        <f>W19</f>
        <v>Pa</v>
      </c>
      <c r="D54" s="2"/>
      <c r="E54" s="2"/>
      <c r="F54" s="2"/>
      <c r="G54" s="3"/>
      <c r="H54" s="10"/>
      <c r="I54" s="1"/>
      <c r="J54" s="2" t="str">
        <f>W19</f>
        <v>Pa</v>
      </c>
      <c r="K54" s="2" t="str">
        <f>W19</f>
        <v>Pa</v>
      </c>
      <c r="L54" s="2"/>
      <c r="M54" s="2"/>
      <c r="N54" s="2"/>
      <c r="O54" s="3"/>
      <c r="P54" s="54"/>
      <c r="Q54" s="98"/>
      <c r="R54" s="98"/>
      <c r="S54" s="98"/>
      <c r="T54" s="35"/>
      <c r="U54" s="35"/>
      <c r="V54" s="35"/>
      <c r="W54" s="35"/>
      <c r="X54" s="40"/>
      <c r="Y54" s="40"/>
      <c r="Z54" s="40"/>
      <c r="AA54" s="40"/>
      <c r="AB54" s="40"/>
      <c r="AC54" s="40"/>
      <c r="AD54" s="40"/>
      <c r="AE54" s="40"/>
    </row>
    <row r="55" spans="1:31" ht="12.75">
      <c r="A55" s="4">
        <v>1</v>
      </c>
      <c r="B55" s="171"/>
      <c r="C55" s="171"/>
      <c r="D55" s="32" t="e">
        <f>+$V$16*SQRT(C55/B55)</f>
        <v>#DIV/0!</v>
      </c>
      <c r="E55" s="231"/>
      <c r="F55" s="231"/>
      <c r="G55" s="234"/>
      <c r="H55" s="11"/>
      <c r="I55" s="4">
        <v>1</v>
      </c>
      <c r="J55" s="171"/>
      <c r="K55" s="171"/>
      <c r="L55" s="32" t="e">
        <f>+$V$16*SQRT(K55/J55)</f>
        <v>#DIV/0!</v>
      </c>
      <c r="M55" s="231"/>
      <c r="N55" s="231"/>
      <c r="O55" s="234"/>
      <c r="P55" s="54"/>
      <c r="Q55" s="99" t="e">
        <f>ABS(D55-$D$58)</f>
        <v>#DIV/0!</v>
      </c>
      <c r="R55" s="100"/>
      <c r="S55" s="101">
        <f>COUNTIF(Q55:Q60,"&gt;=0,02")</f>
        <v>0</v>
      </c>
      <c r="T55" s="102"/>
      <c r="U55" s="103"/>
      <c r="V55" s="103"/>
      <c r="W55" s="146"/>
      <c r="X55" s="42"/>
      <c r="Y55" s="43"/>
      <c r="Z55" s="42"/>
      <c r="AA55" s="42"/>
      <c r="AB55" s="45"/>
      <c r="AC55" s="46"/>
      <c r="AD55" s="46"/>
      <c r="AE55" s="41"/>
    </row>
    <row r="56" spans="1:31" ht="12.75">
      <c r="A56" s="4">
        <v>2</v>
      </c>
      <c r="B56" s="171"/>
      <c r="C56" s="171"/>
      <c r="D56" s="32" t="e">
        <f>+$V$16*SQRT(C56/B56)</f>
        <v>#DIV/0!</v>
      </c>
      <c r="E56" s="232"/>
      <c r="F56" s="232"/>
      <c r="G56" s="235"/>
      <c r="H56" s="11"/>
      <c r="I56" s="4">
        <v>2</v>
      </c>
      <c r="J56" s="171"/>
      <c r="K56" s="171"/>
      <c r="L56" s="32" t="e">
        <f>+$V$16*SQRT(K56/J56)</f>
        <v>#DIV/0!</v>
      </c>
      <c r="M56" s="232"/>
      <c r="N56" s="232"/>
      <c r="O56" s="235"/>
      <c r="P56" s="54"/>
      <c r="Q56" s="99" t="e">
        <f>ABS(D56-$D$58)</f>
        <v>#DIV/0!</v>
      </c>
      <c r="R56" s="100"/>
      <c r="S56" s="104"/>
      <c r="T56" s="102"/>
      <c r="U56" s="105"/>
      <c r="V56" s="105"/>
      <c r="W56" s="146"/>
      <c r="X56" s="42"/>
      <c r="Y56" s="43"/>
      <c r="Z56" s="42"/>
      <c r="AA56" s="42"/>
      <c r="AB56" s="45"/>
      <c r="AC56" s="47"/>
      <c r="AD56" s="47"/>
      <c r="AE56" s="41"/>
    </row>
    <row r="57" spans="1:31" ht="13.5" thickBot="1">
      <c r="A57" s="5">
        <v>3</v>
      </c>
      <c r="B57" s="172"/>
      <c r="C57" s="172"/>
      <c r="D57" s="33" t="e">
        <f>+$V$16*SQRT(C57/B57)</f>
        <v>#DIV/0!</v>
      </c>
      <c r="E57" s="233"/>
      <c r="F57" s="233"/>
      <c r="G57" s="236"/>
      <c r="H57" s="11"/>
      <c r="I57" s="5">
        <v>3</v>
      </c>
      <c r="J57" s="172"/>
      <c r="K57" s="172"/>
      <c r="L57" s="33" t="e">
        <f>+$V$16*SQRT(K57/J57)</f>
        <v>#DIV/0!</v>
      </c>
      <c r="M57" s="233"/>
      <c r="N57" s="233"/>
      <c r="O57" s="236"/>
      <c r="P57" s="54"/>
      <c r="Q57" s="99" t="e">
        <f>ABS(D57-$D$58)</f>
        <v>#DIV/0!</v>
      </c>
      <c r="R57" s="100"/>
      <c r="S57" s="104"/>
      <c r="T57" s="102"/>
      <c r="U57" s="105"/>
      <c r="V57" s="105"/>
      <c r="W57" s="146"/>
      <c r="X57" s="42"/>
      <c r="Y57" s="43"/>
      <c r="Z57" s="42"/>
      <c r="AA57" s="42"/>
      <c r="AB57" s="45"/>
      <c r="AC57" s="47"/>
      <c r="AD57" s="47"/>
      <c r="AE57" s="41"/>
    </row>
    <row r="58" spans="1:31" ht="12.75">
      <c r="A58" s="54"/>
      <c r="B58" s="102"/>
      <c r="C58" s="107"/>
      <c r="D58" s="108" t="e">
        <f>AVERAGE(D55:D57)</f>
        <v>#DIV/0!</v>
      </c>
      <c r="E58" s="109"/>
      <c r="F58" s="54"/>
      <c r="G58" s="45"/>
      <c r="H58" s="48"/>
      <c r="I58" s="54"/>
      <c r="J58" s="102"/>
      <c r="K58" s="107"/>
      <c r="L58" s="108" t="e">
        <f>AVERAGE(L55:L57)</f>
        <v>#DIV/0!</v>
      </c>
      <c r="M58" s="48"/>
      <c r="N58" s="54"/>
      <c r="O58" s="50"/>
      <c r="P58" s="54"/>
      <c r="Q58" s="99" t="e">
        <f>ABS(L55-$L$58)</f>
        <v>#DIV/0!</v>
      </c>
      <c r="R58" s="110"/>
      <c r="S58" s="111"/>
      <c r="T58" s="112"/>
      <c r="U58" s="109"/>
      <c r="V58" s="109"/>
      <c r="W58" s="102"/>
      <c r="X58" s="48"/>
      <c r="Y58" s="48"/>
      <c r="Z58" s="45"/>
      <c r="AA58" s="49"/>
      <c r="AB58" s="50"/>
      <c r="AC58" s="48"/>
      <c r="AD58" s="48"/>
      <c r="AE58" s="50"/>
    </row>
    <row r="59" spans="1:31" ht="13.5" thickBot="1">
      <c r="A59" s="54"/>
      <c r="B59" s="110"/>
      <c r="C59" s="114"/>
      <c r="D59" s="110"/>
      <c r="E59" s="48"/>
      <c r="F59" s="54"/>
      <c r="G59" s="45"/>
      <c r="H59" s="48"/>
      <c r="I59" s="45"/>
      <c r="J59" s="113"/>
      <c r="K59" s="48"/>
      <c r="L59" s="54"/>
      <c r="M59" s="54"/>
      <c r="N59" s="54"/>
      <c r="O59" s="54"/>
      <c r="P59" s="54"/>
      <c r="Q59" s="99" t="e">
        <f>ABS(L56-$L$58)</f>
        <v>#DIV/0!</v>
      </c>
      <c r="R59" s="110"/>
      <c r="S59" s="114"/>
      <c r="T59" s="102"/>
      <c r="U59" s="109"/>
      <c r="V59" s="106"/>
      <c r="W59" s="102"/>
      <c r="X59" s="48"/>
      <c r="Y59" s="45"/>
      <c r="Z59" s="113"/>
      <c r="AA59" s="48"/>
      <c r="AB59" s="48"/>
      <c r="AC59" s="48"/>
      <c r="AD59" s="48"/>
      <c r="AE59" s="48"/>
    </row>
    <row r="60" spans="1:31" ht="12.75">
      <c r="A60" s="54"/>
      <c r="B60" s="115" t="e">
        <f>(AVERAGE(B55:B57,J55:J57))*0.05</f>
        <v>#DIV/0!</v>
      </c>
      <c r="C60" s="100"/>
      <c r="D60" s="100"/>
      <c r="E60" s="54"/>
      <c r="F60" s="54"/>
      <c r="G60" s="54"/>
      <c r="H60" s="240" t="s">
        <v>38</v>
      </c>
      <c r="I60" s="241"/>
      <c r="J60" s="241"/>
      <c r="K60" s="241"/>
      <c r="L60" s="252" t="e">
        <f>AVERAGE(D55:D57,L55:L57)</f>
        <v>#DIV/0!</v>
      </c>
      <c r="M60" s="253"/>
      <c r="N60" s="116"/>
      <c r="O60" s="54"/>
      <c r="P60" s="54"/>
      <c r="Q60" s="99" t="e">
        <f>ABS(L57-$L$58)</f>
        <v>#DIV/0!</v>
      </c>
      <c r="R60" s="117"/>
      <c r="S60" s="118"/>
      <c r="T60" s="106"/>
      <c r="U60" s="119"/>
      <c r="V60" s="119"/>
      <c r="W60" s="106"/>
      <c r="X60" s="120"/>
      <c r="Y60" s="121"/>
      <c r="Z60" s="122"/>
      <c r="AA60" s="237"/>
      <c r="AB60" s="237"/>
      <c r="AC60" s="237"/>
      <c r="AD60" s="116"/>
      <c r="AE60" s="48"/>
    </row>
    <row r="61" spans="1:31" ht="13.5" thickBot="1">
      <c r="A61" s="54"/>
      <c r="B61" s="100"/>
      <c r="C61" s="100"/>
      <c r="D61" s="100"/>
      <c r="E61" s="54"/>
      <c r="F61" s="54"/>
      <c r="G61" s="54"/>
      <c r="H61" s="242"/>
      <c r="I61" s="243"/>
      <c r="J61" s="243"/>
      <c r="K61" s="243"/>
      <c r="L61" s="254"/>
      <c r="M61" s="255"/>
      <c r="N61" s="123"/>
      <c r="O61" s="54"/>
      <c r="P61" s="54"/>
      <c r="Q61" s="117"/>
      <c r="R61" s="117"/>
      <c r="S61" s="100"/>
      <c r="T61" s="106"/>
      <c r="U61" s="106"/>
      <c r="V61" s="106"/>
      <c r="W61" s="106"/>
      <c r="X61" s="54"/>
      <c r="Y61" s="48"/>
      <c r="Z61" s="226"/>
      <c r="AA61" s="226"/>
      <c r="AB61" s="226"/>
      <c r="AC61" s="226"/>
      <c r="AD61" s="123"/>
      <c r="AE61" s="48"/>
    </row>
    <row r="62" spans="1:31" ht="12.75">
      <c r="A62" s="125"/>
      <c r="B62" s="125"/>
      <c r="C62" s="54"/>
      <c r="D62" s="54"/>
      <c r="E62" s="54"/>
      <c r="F62" s="54"/>
      <c r="G62" s="54"/>
      <c r="H62" s="54"/>
      <c r="I62" s="54"/>
      <c r="J62" s="48"/>
      <c r="K62" s="48"/>
      <c r="L62" s="54"/>
      <c r="M62" s="54"/>
      <c r="N62" s="54"/>
      <c r="O62" s="54"/>
      <c r="P62" s="54"/>
      <c r="Q62" s="125"/>
      <c r="R62" s="125"/>
      <c r="S62" s="54"/>
      <c r="T62" s="54"/>
      <c r="U62" s="54"/>
      <c r="V62" s="54"/>
      <c r="W62" s="54"/>
      <c r="X62" s="54"/>
      <c r="Y62" s="48"/>
      <c r="Z62" s="48"/>
      <c r="AA62" s="48"/>
      <c r="AB62" s="48"/>
      <c r="AC62" s="48"/>
      <c r="AD62" s="48"/>
      <c r="AE62" s="48"/>
    </row>
    <row r="63" spans="1:31" ht="13.5" thickBot="1">
      <c r="A63" s="125"/>
      <c r="B63" s="125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125"/>
      <c r="R63" s="125"/>
      <c r="S63" s="54"/>
      <c r="T63" s="54"/>
      <c r="U63" s="54"/>
      <c r="V63" s="54"/>
      <c r="W63" s="54"/>
      <c r="X63" s="54"/>
      <c r="Y63" s="221"/>
      <c r="Z63" s="221"/>
      <c r="AA63" s="221"/>
      <c r="AB63" s="221"/>
      <c r="AC63" s="222"/>
      <c r="AD63" s="222"/>
      <c r="AE63" s="48"/>
    </row>
    <row r="64" spans="1:31" ht="15">
      <c r="A64" s="126" t="s">
        <v>16</v>
      </c>
      <c r="B64" s="127"/>
      <c r="C64" s="127"/>
      <c r="D64" s="127"/>
      <c r="E64" s="127"/>
      <c r="F64" s="127"/>
      <c r="G64" s="128"/>
      <c r="H64" s="127"/>
      <c r="I64" s="260" t="s">
        <v>34</v>
      </c>
      <c r="J64" s="261"/>
      <c r="K64" s="262"/>
      <c r="L64" s="54"/>
      <c r="M64" s="54"/>
      <c r="N64" s="54"/>
      <c r="O64" s="54"/>
      <c r="P64" s="54"/>
      <c r="Q64" s="248" t="s">
        <v>9</v>
      </c>
      <c r="R64" s="249"/>
      <c r="S64" s="229" t="s">
        <v>53</v>
      </c>
      <c r="T64" s="229"/>
      <c r="U64" s="229"/>
      <c r="V64" s="229"/>
      <c r="W64" s="229"/>
      <c r="X64" s="229"/>
      <c r="Y64" s="230"/>
      <c r="Z64" s="48"/>
      <c r="AA64" s="48"/>
      <c r="AB64" s="48"/>
      <c r="AC64" s="48"/>
      <c r="AD64" s="48"/>
      <c r="AE64" s="48"/>
    </row>
    <row r="65" spans="1:31" ht="16.5" thickBot="1">
      <c r="A65" s="82"/>
      <c r="B65" s="83"/>
      <c r="C65" s="83"/>
      <c r="D65" s="83"/>
      <c r="E65" s="83"/>
      <c r="F65" s="83"/>
      <c r="G65" s="84"/>
      <c r="H65" s="48"/>
      <c r="I65" s="263"/>
      <c r="J65" s="227"/>
      <c r="K65" s="228"/>
      <c r="L65" s="54"/>
      <c r="M65" s="54"/>
      <c r="N65" s="54"/>
      <c r="O65" s="54"/>
      <c r="P65" s="54"/>
      <c r="Q65" s="250"/>
      <c r="R65" s="251"/>
      <c r="S65" s="48" t="s">
        <v>27</v>
      </c>
      <c r="T65" s="48"/>
      <c r="U65" s="48"/>
      <c r="V65" s="48"/>
      <c r="W65" s="48"/>
      <c r="X65" s="48"/>
      <c r="Y65" s="131"/>
      <c r="Z65" s="54"/>
      <c r="AA65" s="54"/>
      <c r="AB65" s="54"/>
      <c r="AC65" s="54"/>
      <c r="AD65" s="54"/>
      <c r="AE65" s="48"/>
    </row>
    <row r="66" spans="1:31" ht="12.75">
      <c r="A66" s="264"/>
      <c r="B66" s="265"/>
      <c r="C66" s="133"/>
      <c r="D66" s="133"/>
      <c r="E66" s="133"/>
      <c r="F66" s="133"/>
      <c r="G66" s="134"/>
      <c r="H66" s="133"/>
      <c r="I66" s="132"/>
      <c r="J66" s="133"/>
      <c r="K66" s="134"/>
      <c r="L66" s="90"/>
      <c r="M66" s="90"/>
      <c r="N66" s="90"/>
      <c r="O66" s="90"/>
      <c r="P66" s="90"/>
      <c r="Q66" s="129"/>
      <c r="R66" s="130"/>
      <c r="S66" s="256" t="s">
        <v>25</v>
      </c>
      <c r="T66" s="256"/>
      <c r="U66" s="256"/>
      <c r="V66" s="256"/>
      <c r="W66" s="256"/>
      <c r="X66" s="256"/>
      <c r="Y66" s="257"/>
      <c r="Z66" s="90"/>
      <c r="AA66" s="90"/>
      <c r="AB66" s="90"/>
      <c r="AC66" s="90"/>
      <c r="AD66" s="90"/>
      <c r="AE66" s="133"/>
    </row>
    <row r="67" spans="1:31" ht="13.5" thickBot="1">
      <c r="A67" s="135"/>
      <c r="B67" s="57"/>
      <c r="C67" s="57"/>
      <c r="D67" s="57"/>
      <c r="E67" s="57"/>
      <c r="F67" s="57"/>
      <c r="G67" s="73"/>
      <c r="H67" s="57"/>
      <c r="I67" s="135"/>
      <c r="J67" s="57"/>
      <c r="K67" s="73"/>
      <c r="L67" s="36"/>
      <c r="M67" s="36"/>
      <c r="N67" s="36"/>
      <c r="O67" s="36"/>
      <c r="P67" s="36"/>
      <c r="Q67" s="82"/>
      <c r="R67" s="83"/>
      <c r="S67" s="227" t="s">
        <v>26</v>
      </c>
      <c r="T67" s="227"/>
      <c r="U67" s="227"/>
      <c r="V67" s="227"/>
      <c r="W67" s="227"/>
      <c r="X67" s="227"/>
      <c r="Y67" s="228"/>
      <c r="Z67" s="36"/>
      <c r="AA67" s="36"/>
      <c r="AB67" s="36"/>
      <c r="AC67" s="36"/>
      <c r="AD67" s="36"/>
      <c r="AE67" s="57"/>
    </row>
    <row r="68" spans="1:31" ht="12.75">
      <c r="A68" s="67" t="s">
        <v>20</v>
      </c>
      <c r="B68" s="48"/>
      <c r="C68" s="48"/>
      <c r="D68" s="48"/>
      <c r="E68" s="48"/>
      <c r="F68" s="170"/>
      <c r="G68" s="62" t="s">
        <v>21</v>
      </c>
      <c r="H68" s="48"/>
      <c r="I68" s="67"/>
      <c r="J68" s="48"/>
      <c r="K68" s="62"/>
      <c r="L68" s="54"/>
      <c r="M68" s="54"/>
      <c r="N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48"/>
    </row>
    <row r="69" spans="1:31" ht="12.75">
      <c r="A69" s="67"/>
      <c r="B69" s="48"/>
      <c r="C69" s="48"/>
      <c r="D69" s="48"/>
      <c r="E69" s="48"/>
      <c r="F69" s="48"/>
      <c r="G69" s="62"/>
      <c r="H69" s="48"/>
      <c r="I69" s="67"/>
      <c r="J69" s="48"/>
      <c r="K69" s="62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48"/>
    </row>
    <row r="70" spans="1:31" ht="12.75">
      <c r="A70" s="136" t="s">
        <v>28</v>
      </c>
      <c r="B70" s="48"/>
      <c r="C70" s="48"/>
      <c r="D70" s="48"/>
      <c r="E70" s="48"/>
      <c r="F70" s="48"/>
      <c r="G70" s="62"/>
      <c r="H70" s="48"/>
      <c r="I70" s="67"/>
      <c r="J70" s="137" t="str">
        <f>IF(S55=0,"positivo","negativo")</f>
        <v>positivo</v>
      </c>
      <c r="K70" s="62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48"/>
    </row>
    <row r="71" spans="1:31" ht="12.75">
      <c r="A71" s="138"/>
      <c r="B71" s="48"/>
      <c r="C71" s="48"/>
      <c r="D71" s="48"/>
      <c r="E71" s="48"/>
      <c r="F71" s="48"/>
      <c r="G71" s="62"/>
      <c r="H71" s="48"/>
      <c r="I71" s="67"/>
      <c r="J71" s="48"/>
      <c r="K71" s="62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48"/>
    </row>
    <row r="72" spans="1:31" ht="12.75">
      <c r="A72" s="67" t="s">
        <v>31</v>
      </c>
      <c r="B72" s="48"/>
      <c r="C72" s="48"/>
      <c r="D72" s="48"/>
      <c r="E72" s="48"/>
      <c r="F72" s="139" t="e">
        <f>ABS(D58-L58)</f>
        <v>#DIV/0!</v>
      </c>
      <c r="G72" s="62"/>
      <c r="H72" s="48"/>
      <c r="I72" s="67"/>
      <c r="J72" s="140" t="e">
        <f>IF(F72&lt;=0.01,"positivo","negativo")</f>
        <v>#DIV/0!</v>
      </c>
      <c r="K72" s="62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48"/>
    </row>
    <row r="73" spans="1:31" ht="12.75">
      <c r="A73" s="67"/>
      <c r="B73" s="48"/>
      <c r="C73" s="48"/>
      <c r="D73" s="48"/>
      <c r="E73" s="48"/>
      <c r="F73" s="48"/>
      <c r="G73" s="62"/>
      <c r="H73" s="48"/>
      <c r="I73" s="67"/>
      <c r="J73" s="48"/>
      <c r="K73" s="62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48"/>
    </row>
    <row r="74" spans="1:31" ht="12.75">
      <c r="A74" s="67" t="s">
        <v>29</v>
      </c>
      <c r="B74" s="48"/>
      <c r="C74" s="48"/>
      <c r="D74" s="48"/>
      <c r="E74" s="48"/>
      <c r="F74" s="170"/>
      <c r="G74" s="62" t="s">
        <v>17</v>
      </c>
      <c r="H74" s="48"/>
      <c r="I74" s="67"/>
      <c r="J74" s="140" t="str">
        <f>IF(F74&lt;=0.5,"positivo","negativo")</f>
        <v>positivo</v>
      </c>
      <c r="K74" s="62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48"/>
    </row>
    <row r="75" spans="1:31" ht="12.75">
      <c r="A75" s="67"/>
      <c r="B75" s="48"/>
      <c r="C75" s="48"/>
      <c r="D75" s="48"/>
      <c r="E75" s="48"/>
      <c r="F75" s="48"/>
      <c r="G75" s="62"/>
      <c r="H75" s="48"/>
      <c r="I75" s="67"/>
      <c r="J75" s="48"/>
      <c r="K75" s="62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48"/>
    </row>
    <row r="76" spans="1:31" ht="12.75">
      <c r="A76" s="67" t="s">
        <v>30</v>
      </c>
      <c r="B76" s="48"/>
      <c r="C76" s="48"/>
      <c r="D76" s="48"/>
      <c r="E76" s="48"/>
      <c r="F76" s="141">
        <f>(MAX(B55:B57,J55:J57))-(MIN(B55:B57,J55:J57))</f>
        <v>0</v>
      </c>
      <c r="G76" s="62" t="str">
        <f>C54</f>
        <v>Pa</v>
      </c>
      <c r="H76" s="48"/>
      <c r="I76" s="67"/>
      <c r="J76" s="140" t="e">
        <f>IF(F76&lt;=B60,"positivo","negativo")</f>
        <v>#DIV/0!</v>
      </c>
      <c r="K76" s="62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48"/>
    </row>
    <row r="77" spans="1:31" ht="13.5" thickBot="1">
      <c r="A77" s="82"/>
      <c r="B77" s="83"/>
      <c r="C77" s="83"/>
      <c r="D77" s="83"/>
      <c r="E77" s="83"/>
      <c r="F77" s="83"/>
      <c r="G77" s="84"/>
      <c r="H77" s="83"/>
      <c r="I77" s="82"/>
      <c r="J77" s="83"/>
      <c r="K77" s="8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48"/>
    </row>
    <row r="78" spans="1:31" ht="12.7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48"/>
    </row>
    <row r="79" spans="1:31" ht="13.5" thickBo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48"/>
    </row>
    <row r="80" spans="1:31" ht="13.5" thickBot="1">
      <c r="A80" s="244" t="s">
        <v>36</v>
      </c>
      <c r="B80" s="245"/>
      <c r="C80" s="245"/>
      <c r="D80" s="245"/>
      <c r="E80" s="245"/>
      <c r="F80" s="245"/>
      <c r="G80" s="246"/>
      <c r="H80" s="71"/>
      <c r="I80" s="244" t="s">
        <v>37</v>
      </c>
      <c r="J80" s="245"/>
      <c r="K80" s="245"/>
      <c r="L80" s="245"/>
      <c r="M80" s="245"/>
      <c r="N80" s="245"/>
      <c r="O80" s="246"/>
      <c r="P80" s="54"/>
      <c r="Q80" s="199"/>
      <c r="R80" s="199"/>
      <c r="S80" s="199"/>
      <c r="T80" s="199"/>
      <c r="U80" s="199"/>
      <c r="V80" s="199"/>
      <c r="W80" s="199"/>
      <c r="X80" s="44"/>
      <c r="Y80" s="199"/>
      <c r="Z80" s="199"/>
      <c r="AA80" s="199"/>
      <c r="AB80" s="199"/>
      <c r="AC80" s="199"/>
      <c r="AD80" s="199"/>
      <c r="AE80" s="199"/>
    </row>
    <row r="81" spans="1:31" ht="13.5" thickBot="1">
      <c r="A81" s="85"/>
      <c r="B81" s="86" t="s">
        <v>10</v>
      </c>
      <c r="C81" s="86" t="s">
        <v>11</v>
      </c>
      <c r="D81" s="87" t="s">
        <v>3</v>
      </c>
      <c r="E81" s="238"/>
      <c r="F81" s="239"/>
      <c r="G81" s="88"/>
      <c r="H81" s="89"/>
      <c r="I81" s="85"/>
      <c r="J81" s="86" t="s">
        <v>10</v>
      </c>
      <c r="K81" s="86" t="s">
        <v>11</v>
      </c>
      <c r="L81" s="87" t="s">
        <v>3</v>
      </c>
      <c r="M81" s="238"/>
      <c r="N81" s="239"/>
      <c r="O81" s="88"/>
      <c r="P81" s="143"/>
      <c r="Q81" s="142"/>
      <c r="R81" s="143"/>
      <c r="S81" s="143"/>
      <c r="T81" s="90"/>
      <c r="U81" s="90"/>
      <c r="V81" s="90"/>
      <c r="W81" s="90"/>
      <c r="X81" s="90"/>
      <c r="Y81" s="90"/>
      <c r="Z81" s="90"/>
      <c r="AA81" s="89"/>
      <c r="AB81" s="91"/>
      <c r="AC81" s="89"/>
      <c r="AD81" s="89"/>
      <c r="AE81" s="89"/>
    </row>
    <row r="82" spans="1:31" ht="25.5">
      <c r="A82" s="92" t="s">
        <v>1</v>
      </c>
      <c r="B82" s="93" t="s">
        <v>5</v>
      </c>
      <c r="C82" s="93" t="s">
        <v>6</v>
      </c>
      <c r="D82" s="94" t="s">
        <v>4</v>
      </c>
      <c r="E82" s="95"/>
      <c r="F82" s="95"/>
      <c r="G82" s="96"/>
      <c r="H82" s="37"/>
      <c r="I82" s="92" t="s">
        <v>1</v>
      </c>
      <c r="J82" s="93" t="s">
        <v>5</v>
      </c>
      <c r="K82" s="93" t="s">
        <v>6</v>
      </c>
      <c r="L82" s="94" t="s">
        <v>4</v>
      </c>
      <c r="M82" s="95"/>
      <c r="N82" s="95"/>
      <c r="O82" s="96"/>
      <c r="P82" s="145"/>
      <c r="Q82" s="147"/>
      <c r="R82" s="148"/>
      <c r="S82" s="148"/>
      <c r="T82" s="36"/>
      <c r="U82" s="36"/>
      <c r="V82" s="36"/>
      <c r="W82" s="36"/>
      <c r="X82" s="36"/>
      <c r="Y82" s="36"/>
      <c r="Z82" s="36"/>
      <c r="AA82" s="37"/>
      <c r="AB82" s="38"/>
      <c r="AC82" s="39"/>
      <c r="AD82" s="39"/>
      <c r="AE82" s="37"/>
    </row>
    <row r="83" spans="1:31" ht="12.75">
      <c r="A83" s="1"/>
      <c r="B83" s="164" t="str">
        <f>W19</f>
        <v>Pa</v>
      </c>
      <c r="C83" s="164" t="str">
        <f>W19</f>
        <v>Pa</v>
      </c>
      <c r="D83" s="2"/>
      <c r="E83" s="2"/>
      <c r="F83" s="2"/>
      <c r="G83" s="3"/>
      <c r="H83" s="10"/>
      <c r="I83" s="1"/>
      <c r="J83" s="2" t="str">
        <f>W19</f>
        <v>Pa</v>
      </c>
      <c r="K83" s="2" t="str">
        <f>W19</f>
        <v>Pa</v>
      </c>
      <c r="L83" s="2"/>
      <c r="M83" s="2"/>
      <c r="N83" s="2"/>
      <c r="O83" s="3"/>
      <c r="P83" s="106"/>
      <c r="Q83" s="98"/>
      <c r="R83" s="98"/>
      <c r="S83" s="98"/>
      <c r="T83" s="98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ht="12.75">
      <c r="A84" s="4">
        <v>1</v>
      </c>
      <c r="B84" s="171"/>
      <c r="C84" s="171"/>
      <c r="D84" s="32" t="e">
        <f>+$V$16*SQRT(C84/B84)</f>
        <v>#DIV/0!</v>
      </c>
      <c r="E84" s="231"/>
      <c r="F84" s="231"/>
      <c r="G84" s="234"/>
      <c r="H84" s="11"/>
      <c r="I84" s="4">
        <v>1</v>
      </c>
      <c r="J84" s="171"/>
      <c r="K84" s="171"/>
      <c r="L84" s="32" t="e">
        <f>+$V$16*SQRT(K84/J84)</f>
        <v>#DIV/0!</v>
      </c>
      <c r="M84" s="231"/>
      <c r="N84" s="231"/>
      <c r="O84" s="234"/>
      <c r="P84" s="106"/>
      <c r="Q84" s="99" t="e">
        <f>ABS(D84-$D$87)</f>
        <v>#DIV/0!</v>
      </c>
      <c r="R84" s="100"/>
      <c r="S84" s="101">
        <f>COUNTIF(Q84:Q89,"&gt;=0,02")</f>
        <v>0</v>
      </c>
      <c r="T84" s="110"/>
      <c r="U84" s="46"/>
      <c r="V84" s="46"/>
      <c r="W84" s="41"/>
      <c r="X84" s="42"/>
      <c r="Y84" s="43"/>
      <c r="Z84" s="42"/>
      <c r="AA84" s="42"/>
      <c r="AB84" s="45"/>
      <c r="AC84" s="46"/>
      <c r="AD84" s="46"/>
      <c r="AE84" s="41"/>
    </row>
    <row r="85" spans="1:31" ht="12.75">
      <c r="A85" s="4">
        <v>2</v>
      </c>
      <c r="B85" s="171"/>
      <c r="C85" s="171"/>
      <c r="D85" s="32" t="e">
        <f>+$V$16*SQRT(C85/B85)</f>
        <v>#DIV/0!</v>
      </c>
      <c r="E85" s="232"/>
      <c r="F85" s="232"/>
      <c r="G85" s="235"/>
      <c r="H85" s="11"/>
      <c r="I85" s="4">
        <v>2</v>
      </c>
      <c r="J85" s="171"/>
      <c r="K85" s="171"/>
      <c r="L85" s="32" t="e">
        <f>+$V$16*SQRT(K85/J85)</f>
        <v>#DIV/0!</v>
      </c>
      <c r="M85" s="232"/>
      <c r="N85" s="232"/>
      <c r="O85" s="235"/>
      <c r="P85" s="106"/>
      <c r="Q85" s="99" t="e">
        <f>ABS(D85-$D$87)</f>
        <v>#DIV/0!</v>
      </c>
      <c r="R85" s="100"/>
      <c r="S85" s="104"/>
      <c r="T85" s="110"/>
      <c r="U85" s="47"/>
      <c r="V85" s="47"/>
      <c r="W85" s="41"/>
      <c r="X85" s="42"/>
      <c r="Y85" s="43"/>
      <c r="Z85" s="42"/>
      <c r="AA85" s="42"/>
      <c r="AB85" s="45"/>
      <c r="AC85" s="47"/>
      <c r="AD85" s="47"/>
      <c r="AE85" s="41"/>
    </row>
    <row r="86" spans="1:31" ht="13.5" thickBot="1">
      <c r="A86" s="5">
        <v>3</v>
      </c>
      <c r="B86" s="172"/>
      <c r="C86" s="172"/>
      <c r="D86" s="33" t="e">
        <f>+$V$16*SQRT(C86/B86)</f>
        <v>#DIV/0!</v>
      </c>
      <c r="E86" s="233"/>
      <c r="F86" s="233"/>
      <c r="G86" s="236"/>
      <c r="H86" s="11"/>
      <c r="I86" s="5">
        <v>3</v>
      </c>
      <c r="J86" s="172"/>
      <c r="K86" s="172"/>
      <c r="L86" s="33" t="e">
        <f>+$V$16*SQRT(K86/J86)</f>
        <v>#DIV/0!</v>
      </c>
      <c r="M86" s="233"/>
      <c r="N86" s="233"/>
      <c r="O86" s="236"/>
      <c r="P86" s="106"/>
      <c r="Q86" s="99" t="e">
        <f>ABS(D86-$D$87)</f>
        <v>#DIV/0!</v>
      </c>
      <c r="R86" s="100"/>
      <c r="S86" s="104"/>
      <c r="T86" s="110"/>
      <c r="U86" s="47"/>
      <c r="V86" s="47"/>
      <c r="W86" s="41"/>
      <c r="X86" s="42"/>
      <c r="Y86" s="43"/>
      <c r="Z86" s="42"/>
      <c r="AA86" s="42"/>
      <c r="AB86" s="45"/>
      <c r="AC86" s="47"/>
      <c r="AD86" s="47"/>
      <c r="AE86" s="41"/>
    </row>
    <row r="87" spans="1:31" ht="12.75">
      <c r="A87" s="106"/>
      <c r="B87" s="102"/>
      <c r="C87" s="107"/>
      <c r="D87" s="108" t="e">
        <f>AVERAGE(D84:D86)</f>
        <v>#DIV/0!</v>
      </c>
      <c r="E87" s="109"/>
      <c r="F87" s="106"/>
      <c r="G87" s="102"/>
      <c r="H87" s="48"/>
      <c r="I87" s="106"/>
      <c r="J87" s="102"/>
      <c r="K87" s="107"/>
      <c r="L87" s="108" t="e">
        <f>AVERAGE(L84:L86)</f>
        <v>#DIV/0!</v>
      </c>
      <c r="M87" s="109"/>
      <c r="N87" s="106"/>
      <c r="O87" s="50"/>
      <c r="P87" s="106"/>
      <c r="Q87" s="99" t="e">
        <f>ABS(L84-$L$87)</f>
        <v>#DIV/0!</v>
      </c>
      <c r="R87" s="110"/>
      <c r="S87" s="111"/>
      <c r="T87" s="108"/>
      <c r="U87" s="48"/>
      <c r="V87" s="48"/>
      <c r="W87" s="45"/>
      <c r="X87" s="48"/>
      <c r="Y87" s="48"/>
      <c r="Z87" s="45"/>
      <c r="AA87" s="49"/>
      <c r="AB87" s="50"/>
      <c r="AC87" s="48"/>
      <c r="AD87" s="48"/>
      <c r="AE87" s="50"/>
    </row>
    <row r="88" spans="1:31" ht="13.5" thickBot="1">
      <c r="A88" s="54"/>
      <c r="B88" s="110"/>
      <c r="C88" s="114"/>
      <c r="D88" s="110"/>
      <c r="E88" s="48"/>
      <c r="F88" s="54"/>
      <c r="G88" s="45"/>
      <c r="H88" s="48"/>
      <c r="I88" s="45"/>
      <c r="J88" s="113"/>
      <c r="K88" s="48"/>
      <c r="L88" s="54"/>
      <c r="M88" s="54"/>
      <c r="N88" s="54"/>
      <c r="O88" s="54"/>
      <c r="P88" s="106"/>
      <c r="Q88" s="99" t="e">
        <f>ABS(L85-$L$87)</f>
        <v>#DIV/0!</v>
      </c>
      <c r="R88" s="110"/>
      <c r="S88" s="114"/>
      <c r="T88" s="110"/>
      <c r="U88" s="48"/>
      <c r="V88" s="54"/>
      <c r="W88" s="45"/>
      <c r="X88" s="48"/>
      <c r="Y88" s="45"/>
      <c r="Z88" s="113"/>
      <c r="AA88" s="48"/>
      <c r="AB88" s="48"/>
      <c r="AC88" s="48"/>
      <c r="AD88" s="48"/>
      <c r="AE88" s="48"/>
    </row>
    <row r="89" spans="1:31" ht="12.75">
      <c r="A89" s="54"/>
      <c r="B89" s="115" t="e">
        <f>(AVERAGE(B84:B86,J84:J86))*0.05</f>
        <v>#DIV/0!</v>
      </c>
      <c r="C89" s="100"/>
      <c r="D89" s="100"/>
      <c r="E89" s="54"/>
      <c r="F89" s="54"/>
      <c r="G89" s="54"/>
      <c r="H89" s="240" t="s">
        <v>40</v>
      </c>
      <c r="I89" s="241"/>
      <c r="J89" s="241"/>
      <c r="K89" s="241"/>
      <c r="L89" s="252" t="e">
        <f>AVERAGE(D84:D86,L84:L86)</f>
        <v>#DIV/0!</v>
      </c>
      <c r="M89" s="253"/>
      <c r="N89" s="116"/>
      <c r="O89" s="54"/>
      <c r="P89" s="106"/>
      <c r="Q89" s="99" t="e">
        <f>ABS(L86-$L$87)</f>
        <v>#DIV/0!</v>
      </c>
      <c r="R89" s="117"/>
      <c r="S89" s="118"/>
      <c r="T89" s="100"/>
      <c r="U89" s="120"/>
      <c r="V89" s="120"/>
      <c r="W89" s="54"/>
      <c r="X89" s="120"/>
      <c r="Y89" s="121"/>
      <c r="Z89" s="122"/>
      <c r="AA89" s="237"/>
      <c r="AB89" s="237"/>
      <c r="AC89" s="237"/>
      <c r="AD89" s="116"/>
      <c r="AE89" s="48"/>
    </row>
    <row r="90" spans="1:31" ht="13.5" thickBot="1">
      <c r="A90" s="54"/>
      <c r="B90" s="100"/>
      <c r="C90" s="100"/>
      <c r="D90" s="100"/>
      <c r="E90" s="54"/>
      <c r="F90" s="54"/>
      <c r="G90" s="54"/>
      <c r="H90" s="242"/>
      <c r="I90" s="243"/>
      <c r="J90" s="243"/>
      <c r="K90" s="243"/>
      <c r="L90" s="254"/>
      <c r="M90" s="255"/>
      <c r="N90" s="123"/>
      <c r="O90" s="54"/>
      <c r="P90" s="106"/>
      <c r="Q90" s="117"/>
      <c r="R90" s="117"/>
      <c r="S90" s="100"/>
      <c r="T90" s="100"/>
      <c r="U90" s="54"/>
      <c r="V90" s="54"/>
      <c r="W90" s="54"/>
      <c r="X90" s="54"/>
      <c r="Y90" s="48"/>
      <c r="Z90" s="226"/>
      <c r="AA90" s="226"/>
      <c r="AB90" s="226"/>
      <c r="AC90" s="226"/>
      <c r="AD90" s="123"/>
      <c r="AE90" s="48"/>
    </row>
    <row r="91" spans="1:31" ht="12.75">
      <c r="A91" s="125"/>
      <c r="B91" s="125"/>
      <c r="C91" s="54"/>
      <c r="D91" s="54"/>
      <c r="E91" s="54"/>
      <c r="F91" s="54"/>
      <c r="G91" s="54"/>
      <c r="H91" s="54"/>
      <c r="I91" s="54"/>
      <c r="J91" s="48"/>
      <c r="K91" s="48"/>
      <c r="L91" s="54"/>
      <c r="M91" s="54"/>
      <c r="N91" s="54"/>
      <c r="O91" s="54"/>
      <c r="P91" s="54"/>
      <c r="Q91" s="125"/>
      <c r="R91" s="125"/>
      <c r="S91" s="54"/>
      <c r="T91" s="54"/>
      <c r="U91" s="54"/>
      <c r="V91" s="54"/>
      <c r="W91" s="54"/>
      <c r="X91" s="54"/>
      <c r="Y91" s="48"/>
      <c r="Z91" s="48"/>
      <c r="AA91" s="48"/>
      <c r="AB91" s="48"/>
      <c r="AC91" s="48"/>
      <c r="AD91" s="48"/>
      <c r="AE91" s="48"/>
    </row>
    <row r="92" spans="1:31" ht="13.5" thickBot="1">
      <c r="A92" s="125"/>
      <c r="B92" s="125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125"/>
      <c r="R92" s="125"/>
      <c r="S92" s="54"/>
      <c r="T92" s="54"/>
      <c r="U92" s="54"/>
      <c r="V92" s="54"/>
      <c r="W92" s="54"/>
      <c r="X92" s="54"/>
      <c r="Y92" s="221"/>
      <c r="Z92" s="221"/>
      <c r="AA92" s="221"/>
      <c r="AB92" s="221"/>
      <c r="AC92" s="222"/>
      <c r="AD92" s="222"/>
      <c r="AE92" s="48"/>
    </row>
    <row r="93" spans="1:31" ht="15">
      <c r="A93" s="126" t="s">
        <v>16</v>
      </c>
      <c r="B93" s="127"/>
      <c r="C93" s="127"/>
      <c r="D93" s="127"/>
      <c r="E93" s="127"/>
      <c r="F93" s="127"/>
      <c r="G93" s="128"/>
      <c r="H93" s="127"/>
      <c r="I93" s="260" t="s">
        <v>35</v>
      </c>
      <c r="J93" s="261"/>
      <c r="K93" s="262"/>
      <c r="L93" s="54"/>
      <c r="M93" s="54"/>
      <c r="N93" s="54"/>
      <c r="O93" s="54"/>
      <c r="P93" s="54"/>
      <c r="Q93" s="248" t="s">
        <v>9</v>
      </c>
      <c r="R93" s="249"/>
      <c r="S93" s="229" t="s">
        <v>53</v>
      </c>
      <c r="T93" s="229"/>
      <c r="U93" s="229"/>
      <c r="V93" s="229"/>
      <c r="W93" s="229"/>
      <c r="X93" s="229"/>
      <c r="Y93" s="230"/>
      <c r="Z93" s="48"/>
      <c r="AA93" s="48"/>
      <c r="AB93" s="48"/>
      <c r="AC93" s="48"/>
      <c r="AD93" s="48"/>
      <c r="AE93" s="48"/>
    </row>
    <row r="94" spans="1:31" ht="16.5" thickBot="1">
      <c r="A94" s="82"/>
      <c r="B94" s="83"/>
      <c r="C94" s="83"/>
      <c r="D94" s="83"/>
      <c r="E94" s="83"/>
      <c r="F94" s="83"/>
      <c r="G94" s="84"/>
      <c r="H94" s="48"/>
      <c r="I94" s="263"/>
      <c r="J94" s="227"/>
      <c r="K94" s="228"/>
      <c r="L94" s="54"/>
      <c r="M94" s="54"/>
      <c r="N94" s="54"/>
      <c r="O94" s="54"/>
      <c r="P94" s="54"/>
      <c r="Q94" s="250"/>
      <c r="R94" s="251"/>
      <c r="S94" s="48" t="s">
        <v>27</v>
      </c>
      <c r="T94" s="48"/>
      <c r="U94" s="48"/>
      <c r="V94" s="48"/>
      <c r="W94" s="48"/>
      <c r="X94" s="48"/>
      <c r="Y94" s="131"/>
      <c r="Z94" s="54"/>
      <c r="AA94" s="54"/>
      <c r="AB94" s="54"/>
      <c r="AC94" s="54"/>
      <c r="AD94" s="54"/>
      <c r="AE94" s="48"/>
    </row>
    <row r="95" spans="1:31" ht="12.75">
      <c r="A95" s="264"/>
      <c r="B95" s="265"/>
      <c r="C95" s="133"/>
      <c r="D95" s="133"/>
      <c r="E95" s="133"/>
      <c r="F95" s="133"/>
      <c r="G95" s="134"/>
      <c r="H95" s="133"/>
      <c r="I95" s="132"/>
      <c r="J95" s="133"/>
      <c r="K95" s="134"/>
      <c r="L95" s="90"/>
      <c r="M95" s="90"/>
      <c r="N95" s="90"/>
      <c r="O95" s="90"/>
      <c r="P95" s="90"/>
      <c r="Q95" s="129"/>
      <c r="R95" s="130"/>
      <c r="S95" s="256" t="s">
        <v>25</v>
      </c>
      <c r="T95" s="256"/>
      <c r="U95" s="256"/>
      <c r="V95" s="256"/>
      <c r="W95" s="256"/>
      <c r="X95" s="256"/>
      <c r="Y95" s="257"/>
      <c r="Z95" s="90"/>
      <c r="AA95" s="90"/>
      <c r="AB95" s="90"/>
      <c r="AC95" s="90"/>
      <c r="AD95" s="90"/>
      <c r="AE95" s="133"/>
    </row>
    <row r="96" spans="1:31" ht="13.5" thickBot="1">
      <c r="A96" s="135"/>
      <c r="B96" s="57"/>
      <c r="C96" s="57"/>
      <c r="D96" s="57"/>
      <c r="E96" s="57"/>
      <c r="F96" s="57"/>
      <c r="G96" s="73"/>
      <c r="H96" s="57"/>
      <c r="I96" s="135"/>
      <c r="J96" s="57"/>
      <c r="K96" s="73"/>
      <c r="L96" s="36"/>
      <c r="M96" s="36"/>
      <c r="N96" s="36"/>
      <c r="O96" s="36"/>
      <c r="P96" s="36"/>
      <c r="Q96" s="82"/>
      <c r="R96" s="83"/>
      <c r="S96" s="227" t="s">
        <v>26</v>
      </c>
      <c r="T96" s="227"/>
      <c r="U96" s="227"/>
      <c r="V96" s="227"/>
      <c r="W96" s="227"/>
      <c r="X96" s="227"/>
      <c r="Y96" s="228"/>
      <c r="Z96" s="36"/>
      <c r="AA96" s="36"/>
      <c r="AB96" s="36"/>
      <c r="AC96" s="36"/>
      <c r="AD96" s="36"/>
      <c r="AE96" s="57"/>
    </row>
    <row r="97" spans="1:31" ht="12.75">
      <c r="A97" s="67" t="s">
        <v>20</v>
      </c>
      <c r="B97" s="48"/>
      <c r="C97" s="48"/>
      <c r="D97" s="48"/>
      <c r="E97" s="48"/>
      <c r="F97" s="170"/>
      <c r="G97" s="62" t="s">
        <v>21</v>
      </c>
      <c r="H97" s="48"/>
      <c r="I97" s="67"/>
      <c r="J97" s="48"/>
      <c r="K97" s="62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48"/>
    </row>
    <row r="98" spans="1:31" ht="12.75">
      <c r="A98" s="67"/>
      <c r="B98" s="48"/>
      <c r="C98" s="48"/>
      <c r="D98" s="48"/>
      <c r="E98" s="48"/>
      <c r="F98" s="48"/>
      <c r="G98" s="62"/>
      <c r="H98" s="48"/>
      <c r="I98" s="67"/>
      <c r="J98" s="48"/>
      <c r="K98" s="62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48"/>
    </row>
    <row r="99" spans="1:31" ht="12.75">
      <c r="A99" s="136" t="s">
        <v>28</v>
      </c>
      <c r="B99" s="48"/>
      <c r="C99" s="48"/>
      <c r="D99" s="48"/>
      <c r="E99" s="48"/>
      <c r="F99" s="48"/>
      <c r="G99" s="62"/>
      <c r="H99" s="48"/>
      <c r="I99" s="67"/>
      <c r="J99" s="137" t="str">
        <f>IF(S84=0,"positivo","negativo")</f>
        <v>positivo</v>
      </c>
      <c r="K99" s="62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48"/>
    </row>
    <row r="100" spans="1:31" ht="12.75">
      <c r="A100" s="138"/>
      <c r="B100" s="48"/>
      <c r="C100" s="48"/>
      <c r="D100" s="48"/>
      <c r="E100" s="48"/>
      <c r="F100" s="48"/>
      <c r="G100" s="62"/>
      <c r="H100" s="48"/>
      <c r="I100" s="67"/>
      <c r="J100" s="48"/>
      <c r="K100" s="62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48"/>
    </row>
    <row r="101" spans="1:31" ht="12.75">
      <c r="A101" s="67" t="s">
        <v>31</v>
      </c>
      <c r="B101" s="48"/>
      <c r="C101" s="48"/>
      <c r="D101" s="48"/>
      <c r="E101" s="48"/>
      <c r="F101" s="139" t="e">
        <f>ABS(D87-L87)</f>
        <v>#DIV/0!</v>
      </c>
      <c r="G101" s="62"/>
      <c r="H101" s="48"/>
      <c r="I101" s="67"/>
      <c r="J101" s="140" t="e">
        <f>IF(F101&lt;=0.01,"positivo","negativo")</f>
        <v>#DIV/0!</v>
      </c>
      <c r="K101" s="62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48"/>
    </row>
    <row r="102" spans="1:31" ht="12.75">
      <c r="A102" s="67"/>
      <c r="B102" s="48"/>
      <c r="C102" s="48"/>
      <c r="D102" s="48"/>
      <c r="E102" s="48"/>
      <c r="F102" s="48"/>
      <c r="G102" s="62"/>
      <c r="H102" s="48"/>
      <c r="I102" s="67"/>
      <c r="J102" s="48"/>
      <c r="K102" s="62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48"/>
    </row>
    <row r="103" spans="1:31" ht="12.75">
      <c r="A103" s="67" t="s">
        <v>29</v>
      </c>
      <c r="B103" s="48"/>
      <c r="C103" s="48"/>
      <c r="D103" s="48"/>
      <c r="E103" s="48"/>
      <c r="F103" s="170"/>
      <c r="G103" s="62" t="s">
        <v>17</v>
      </c>
      <c r="H103" s="48"/>
      <c r="I103" s="67"/>
      <c r="J103" s="140" t="str">
        <f>IF(F103&lt;=0.5,"positivo","negativo")</f>
        <v>positivo</v>
      </c>
      <c r="K103" s="62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48"/>
    </row>
    <row r="104" spans="1:31" ht="12.75">
      <c r="A104" s="67"/>
      <c r="B104" s="48"/>
      <c r="C104" s="48"/>
      <c r="D104" s="48"/>
      <c r="E104" s="48"/>
      <c r="F104" s="48"/>
      <c r="G104" s="62"/>
      <c r="H104" s="48"/>
      <c r="I104" s="67"/>
      <c r="J104" s="48"/>
      <c r="K104" s="62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48"/>
    </row>
    <row r="105" spans="1:31" ht="12.75">
      <c r="A105" s="67" t="s">
        <v>30</v>
      </c>
      <c r="B105" s="48"/>
      <c r="C105" s="48"/>
      <c r="D105" s="48"/>
      <c r="E105" s="48"/>
      <c r="F105" s="141">
        <f>(MAX(B84:B86,J84:J86))-(MIN(B84:B86,J84:J86))</f>
        <v>0</v>
      </c>
      <c r="G105" s="62" t="str">
        <f>C83</f>
        <v>Pa</v>
      </c>
      <c r="H105" s="48"/>
      <c r="I105" s="67"/>
      <c r="J105" s="140" t="e">
        <f>IF(F105&lt;=B89,"positivo","negativo")</f>
        <v>#DIV/0!</v>
      </c>
      <c r="K105" s="62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48"/>
    </row>
    <row r="106" spans="1:31" ht="13.5" thickBot="1">
      <c r="A106" s="82"/>
      <c r="B106" s="83"/>
      <c r="C106" s="83"/>
      <c r="D106" s="83"/>
      <c r="E106" s="83"/>
      <c r="F106" s="83"/>
      <c r="G106" s="84"/>
      <c r="H106" s="83"/>
      <c r="I106" s="82"/>
      <c r="J106" s="83"/>
      <c r="K106" s="8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48"/>
    </row>
    <row r="107" spans="1:31" ht="24" customHeight="1" thickBo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219" t="s">
        <v>2</v>
      </c>
      <c r="T107" s="220"/>
      <c r="U107" s="223"/>
      <c r="V107" s="224"/>
      <c r="W107" s="225"/>
      <c r="X107" s="54"/>
      <c r="Y107" s="54"/>
      <c r="Z107" s="54"/>
      <c r="AA107" s="54"/>
      <c r="AB107" s="54"/>
      <c r="AC107" s="54"/>
      <c r="AD107" s="54"/>
      <c r="AE107" s="48"/>
    </row>
    <row r="108" spans="1:31" ht="12.7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48"/>
    </row>
  </sheetData>
  <sheetProtection password="F0E2" sheet="1"/>
  <mergeCells count="93">
    <mergeCell ref="A95:B95"/>
    <mergeCell ref="S95:Y95"/>
    <mergeCell ref="H89:K90"/>
    <mergeCell ref="L89:M90"/>
    <mergeCell ref="Y92:AB92"/>
    <mergeCell ref="AA89:AC89"/>
    <mergeCell ref="N84:N86"/>
    <mergeCell ref="I93:K94"/>
    <mergeCell ref="Q93:R94"/>
    <mergeCell ref="S93:Y93"/>
    <mergeCell ref="O84:O86"/>
    <mergeCell ref="E84:E86"/>
    <mergeCell ref="F84:F86"/>
    <mergeCell ref="G84:G86"/>
    <mergeCell ref="M84:M86"/>
    <mergeCell ref="E81:F81"/>
    <mergeCell ref="M81:N81"/>
    <mergeCell ref="A80:G80"/>
    <mergeCell ref="I80:O80"/>
    <mergeCell ref="Q80:W80"/>
    <mergeCell ref="A66:B66"/>
    <mergeCell ref="S66:Y66"/>
    <mergeCell ref="S67:Y67"/>
    <mergeCell ref="H60:K61"/>
    <mergeCell ref="L60:M61"/>
    <mergeCell ref="I64:K65"/>
    <mergeCell ref="Q64:R65"/>
    <mergeCell ref="A23:G23"/>
    <mergeCell ref="E55:E57"/>
    <mergeCell ref="F55:F57"/>
    <mergeCell ref="G55:G57"/>
    <mergeCell ref="A37:B37"/>
    <mergeCell ref="A51:G51"/>
    <mergeCell ref="E52:F52"/>
    <mergeCell ref="E24:F24"/>
    <mergeCell ref="E27:E29"/>
    <mergeCell ref="AA32:AC32"/>
    <mergeCell ref="Z33:AC33"/>
    <mergeCell ref="M24:N24"/>
    <mergeCell ref="G27:G29"/>
    <mergeCell ref="F27:F29"/>
    <mergeCell ref="I35:K36"/>
    <mergeCell ref="S35:Y35"/>
    <mergeCell ref="H32:K33"/>
    <mergeCell ref="I51:O51"/>
    <mergeCell ref="Q51:W51"/>
    <mergeCell ref="Y51:AE51"/>
    <mergeCell ref="N27:N29"/>
    <mergeCell ref="O27:O29"/>
    <mergeCell ref="M27:M29"/>
    <mergeCell ref="Q35:R36"/>
    <mergeCell ref="L32:M33"/>
    <mergeCell ref="S37:Y37"/>
    <mergeCell ref="S38:Y38"/>
    <mergeCell ref="N55:N57"/>
    <mergeCell ref="O55:O57"/>
    <mergeCell ref="M55:M57"/>
    <mergeCell ref="AA60:AC60"/>
    <mergeCell ref="Z61:AC61"/>
    <mergeCell ref="M52:N52"/>
    <mergeCell ref="S107:T107"/>
    <mergeCell ref="Y63:AB63"/>
    <mergeCell ref="AC63:AD63"/>
    <mergeCell ref="U107:W107"/>
    <mergeCell ref="Z90:AC90"/>
    <mergeCell ref="AC92:AD92"/>
    <mergeCell ref="S96:Y96"/>
    <mergeCell ref="S64:Y64"/>
    <mergeCell ref="Y80:AE80"/>
    <mergeCell ref="Y13:Z13"/>
    <mergeCell ref="AA13:AB13"/>
    <mergeCell ref="AA14:AB14"/>
    <mergeCell ref="Y15:Z15"/>
    <mergeCell ref="AA15:AB15"/>
    <mergeCell ref="Y14:Z14"/>
    <mergeCell ref="S20:U20"/>
    <mergeCell ref="V20:W20"/>
    <mergeCell ref="S18:U18"/>
    <mergeCell ref="AA18:AB18"/>
    <mergeCell ref="I23:O23"/>
    <mergeCell ref="Y20:Z20"/>
    <mergeCell ref="AA20:AB20"/>
    <mergeCell ref="Q23:W23"/>
    <mergeCell ref="A1:AE2"/>
    <mergeCell ref="B7:C7"/>
    <mergeCell ref="W8:AA8"/>
    <mergeCell ref="A16:H16"/>
    <mergeCell ref="A3:AE5"/>
    <mergeCell ref="Y23:AE23"/>
    <mergeCell ref="S16:U16"/>
    <mergeCell ref="Y18:Z18"/>
    <mergeCell ref="Y19:Z19"/>
    <mergeCell ref="AA19:AB19"/>
  </mergeCells>
  <printOptions horizontalCentered="1" verticalCentered="1"/>
  <pageMargins left="0.2" right="0" top="0.3937007874015748" bottom="0.3937007874015748" header="0.17" footer="0.39"/>
  <pageSetup horizontalDpi="600" verticalDpi="600" orientation="landscape" paperSize="9" scale="65" r:id="rId4"/>
  <rowBreaks count="1" manualBreakCount="1">
    <brk id="48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7109375" style="0" customWidth="1"/>
    <col min="2" max="2" width="4.57421875" style="0" customWidth="1"/>
    <col min="3" max="3" width="7.28125" style="0" customWidth="1"/>
    <col min="4" max="4" width="10.421875" style="0" customWidth="1"/>
    <col min="5" max="5" width="12.28125" style="0" customWidth="1"/>
    <col min="6" max="6" width="6.421875" style="0" customWidth="1"/>
    <col min="7" max="7" width="10.7109375" style="0" customWidth="1"/>
    <col min="8" max="8" width="10.00390625" style="0" bestFit="1" customWidth="1"/>
    <col min="9" max="9" width="4.00390625" style="0" customWidth="1"/>
    <col min="11" max="11" width="27.421875" style="31" hidden="1" customWidth="1"/>
    <col min="12" max="12" width="9.140625" style="31" hidden="1" customWidth="1"/>
    <col min="13" max="24" width="9.140625" style="31" customWidth="1"/>
  </cols>
  <sheetData>
    <row r="1" spans="1:24" ht="12.75" customHeight="1">
      <c r="A1" s="281" t="s">
        <v>59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3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12.75" customHeight="1">
      <c r="A2" s="284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6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ht="18">
      <c r="A3" s="297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2.75" customHeight="1">
      <c r="A4" s="300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2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 ht="15.75" customHeight="1" thickBot="1">
      <c r="A5" s="303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5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 ht="13.5" customHeight="1">
      <c r="A6" s="163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13" ht="12.75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0"/>
      <c r="L7" s="150"/>
      <c r="M7" s="150"/>
    </row>
    <row r="8" spans="1:13" ht="12.75">
      <c r="A8" s="151"/>
      <c r="B8" s="151"/>
      <c r="C8" s="152" t="str">
        <f>'Dp 25ms'!A7</f>
        <v>DATA :</v>
      </c>
      <c r="D8" s="153">
        <f>'Dp 25ms'!B7</f>
        <v>0</v>
      </c>
      <c r="E8" s="151"/>
      <c r="F8" s="151"/>
      <c r="G8" s="151"/>
      <c r="H8" s="151"/>
      <c r="I8" s="151"/>
      <c r="J8" s="151"/>
      <c r="K8" s="150"/>
      <c r="L8" s="150"/>
      <c r="M8" s="150"/>
    </row>
    <row r="9" spans="1:13" ht="12.75">
      <c r="A9" s="151"/>
      <c r="B9" s="151"/>
      <c r="C9" s="152"/>
      <c r="D9" s="154"/>
      <c r="E9" s="151"/>
      <c r="F9" s="151"/>
      <c r="G9" s="151"/>
      <c r="H9" s="151"/>
      <c r="I9" s="151"/>
      <c r="J9" s="151"/>
      <c r="K9" s="150"/>
      <c r="L9" s="150"/>
      <c r="M9" s="150"/>
    </row>
    <row r="10" spans="1:13" ht="12.75">
      <c r="A10" s="151"/>
      <c r="B10" s="151"/>
      <c r="C10" s="152"/>
      <c r="D10" s="154"/>
      <c r="E10" s="151"/>
      <c r="F10" s="151"/>
      <c r="G10" s="151"/>
      <c r="H10" s="151"/>
      <c r="I10" s="151"/>
      <c r="J10" s="151"/>
      <c r="K10" s="150"/>
      <c r="L10" s="150"/>
      <c r="M10" s="150"/>
    </row>
    <row r="11" spans="1:13" ht="12.75">
      <c r="A11" s="151"/>
      <c r="B11" s="151"/>
      <c r="C11" s="152"/>
      <c r="D11" s="154"/>
      <c r="E11" s="151"/>
      <c r="F11" s="151"/>
      <c r="G11" s="151"/>
      <c r="H11" s="151"/>
      <c r="I11" s="151"/>
      <c r="J11" s="151"/>
      <c r="K11" s="150"/>
      <c r="L11" s="150"/>
      <c r="M11" s="150"/>
    </row>
    <row r="12" spans="1:13" ht="13.5" thickBot="1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0"/>
      <c r="L12" s="150"/>
      <c r="M12" s="150"/>
    </row>
    <row r="13" spans="1:13" ht="13.5" thickBot="1">
      <c r="A13" s="151"/>
      <c r="B13" s="151"/>
      <c r="C13" s="151"/>
      <c r="D13" s="151"/>
      <c r="E13" s="293" t="str">
        <f>'Dp 5ms'!U8</f>
        <v>Laboratorio:</v>
      </c>
      <c r="F13" s="293"/>
      <c r="G13" s="150"/>
      <c r="H13" s="294">
        <f>'Dp 25ms'!W8</f>
        <v>0</v>
      </c>
      <c r="I13" s="295"/>
      <c r="J13" s="295"/>
      <c r="K13" s="295"/>
      <c r="L13" s="295"/>
      <c r="M13" s="296"/>
    </row>
    <row r="14" spans="1:13" ht="12.75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0"/>
      <c r="L14" s="150"/>
      <c r="M14" s="150"/>
    </row>
    <row r="15" spans="1:13" ht="12.75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0"/>
      <c r="L15" s="150"/>
      <c r="M15" s="150"/>
    </row>
    <row r="16" spans="1:13" ht="12.75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0"/>
      <c r="L16" s="150"/>
      <c r="M16" s="150"/>
    </row>
    <row r="17" spans="1:13" ht="12.75">
      <c r="A17" s="151"/>
      <c r="B17" s="151"/>
      <c r="C17" s="151"/>
      <c r="D17" s="151"/>
      <c r="E17" s="151"/>
      <c r="F17" s="151"/>
      <c r="G17" s="151"/>
      <c r="H17" s="151"/>
      <c r="I17" s="151"/>
      <c r="J17" s="151"/>
      <c r="K17" s="150"/>
      <c r="L17" s="150"/>
      <c r="M17" s="150"/>
    </row>
    <row r="18" spans="1:13" ht="12.75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0"/>
      <c r="L18" s="150"/>
      <c r="M18" s="150"/>
    </row>
    <row r="19" spans="1:13" ht="13.5" thickBot="1">
      <c r="A19" s="151"/>
      <c r="B19" s="151"/>
      <c r="C19" s="151"/>
      <c r="D19" s="151"/>
      <c r="E19" s="151"/>
      <c r="F19" s="151"/>
      <c r="G19" s="151"/>
      <c r="H19" s="151"/>
      <c r="I19" s="151"/>
      <c r="J19" s="151"/>
      <c r="K19" s="150"/>
      <c r="L19" s="150"/>
      <c r="M19" s="150"/>
    </row>
    <row r="20" spans="1:13" ht="13.5" customHeight="1" thickBot="1">
      <c r="A20" s="290" t="s">
        <v>60</v>
      </c>
      <c r="B20" s="291"/>
      <c r="C20" s="291"/>
      <c r="D20" s="291"/>
      <c r="E20" s="291"/>
      <c r="F20" s="291"/>
      <c r="G20" s="291"/>
      <c r="H20" s="292"/>
      <c r="I20" s="151"/>
      <c r="J20" s="151"/>
      <c r="K20" s="150"/>
      <c r="L20" s="150"/>
      <c r="M20" s="150"/>
    </row>
    <row r="21" spans="1:13" ht="12.75">
      <c r="A21" s="61"/>
      <c r="B21" s="34"/>
      <c r="C21" s="48"/>
      <c r="D21" s="48"/>
      <c r="E21" s="34"/>
      <c r="F21" s="48"/>
      <c r="G21" s="48"/>
      <c r="H21" s="70"/>
      <c r="I21" s="151"/>
      <c r="J21" s="151"/>
      <c r="K21" s="150"/>
      <c r="L21" s="150"/>
      <c r="M21" s="150"/>
    </row>
    <row r="22" spans="1:13" ht="38.25">
      <c r="A22" s="67"/>
      <c r="B22" s="48"/>
      <c r="C22" s="48"/>
      <c r="D22" s="71" t="s">
        <v>46</v>
      </c>
      <c r="E22" s="175" t="s">
        <v>63</v>
      </c>
      <c r="F22" s="69" t="s">
        <v>8</v>
      </c>
      <c r="G22" s="72" t="s">
        <v>12</v>
      </c>
      <c r="H22" s="73"/>
      <c r="I22" s="151"/>
      <c r="J22" s="151"/>
      <c r="K22" s="150"/>
      <c r="L22" s="150"/>
      <c r="M22" s="150"/>
    </row>
    <row r="23" spans="1:13" ht="13.5" thickBot="1">
      <c r="A23" s="74"/>
      <c r="B23" s="75"/>
      <c r="C23" s="75"/>
      <c r="D23" s="75"/>
      <c r="E23" s="76"/>
      <c r="F23" s="77"/>
      <c r="G23" s="76"/>
      <c r="H23" s="78"/>
      <c r="I23" s="151"/>
      <c r="J23" s="151"/>
      <c r="K23" s="150"/>
      <c r="L23" s="150"/>
      <c r="M23" s="150"/>
    </row>
    <row r="24" spans="1:13" ht="12.75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0"/>
      <c r="L24" s="150"/>
      <c r="M24" s="150"/>
    </row>
    <row r="25" spans="1:13" ht="12.75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0"/>
      <c r="L25" s="150"/>
      <c r="M25" s="150"/>
    </row>
    <row r="26" spans="1:13" ht="13.5" thickBot="1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0"/>
      <c r="L26" s="150"/>
      <c r="M26" s="150"/>
    </row>
    <row r="27" spans="1:13" ht="13.5" thickBot="1">
      <c r="A27" s="287" t="s">
        <v>48</v>
      </c>
      <c r="B27" s="288"/>
      <c r="C27" s="288"/>
      <c r="D27" s="288"/>
      <c r="E27" s="288"/>
      <c r="F27" s="288"/>
      <c r="G27" s="289"/>
      <c r="H27" s="151"/>
      <c r="I27" s="151"/>
      <c r="J27" s="151"/>
      <c r="K27" s="150"/>
      <c r="L27" s="150"/>
      <c r="M27" s="150"/>
    </row>
    <row r="28" spans="1:13" ht="13.5" thickBot="1">
      <c r="A28" s="149"/>
      <c r="B28" s="150"/>
      <c r="C28" s="150"/>
      <c r="D28" s="150"/>
      <c r="E28" s="150"/>
      <c r="F28" s="150"/>
      <c r="G28" s="155"/>
      <c r="H28" s="151"/>
      <c r="I28" s="151"/>
      <c r="J28" s="151"/>
      <c r="K28" s="150"/>
      <c r="L28" s="150"/>
      <c r="M28" s="150"/>
    </row>
    <row r="29" spans="1:13" ht="13.5" thickBot="1">
      <c r="A29" s="149"/>
      <c r="B29" s="156" t="s">
        <v>49</v>
      </c>
      <c r="C29" s="151"/>
      <c r="D29" s="278" t="e">
        <f>AVERAGE('Dp 25ms'!L32:M33,'Dp 25ms'!L60:M61,'Dp 25ms'!L89:M90)</f>
        <v>#DIV/0!</v>
      </c>
      <c r="E29" s="279"/>
      <c r="F29" s="280"/>
      <c r="G29" s="155"/>
      <c r="H29" s="151"/>
      <c r="I29" s="151"/>
      <c r="J29" s="151"/>
      <c r="K29" s="150"/>
      <c r="L29" s="150"/>
      <c r="M29" s="150"/>
    </row>
    <row r="30" spans="1:13" ht="6.75" customHeight="1" thickBot="1">
      <c r="A30" s="149"/>
      <c r="B30" s="156"/>
      <c r="C30" s="150"/>
      <c r="D30" s="157"/>
      <c r="E30" s="157"/>
      <c r="F30" s="157"/>
      <c r="G30" s="155"/>
      <c r="H30" s="151"/>
      <c r="I30" s="151"/>
      <c r="J30" s="151"/>
      <c r="K30" s="150"/>
      <c r="L30" s="150"/>
      <c r="M30" s="150"/>
    </row>
    <row r="31" spans="1:13" ht="13.5" thickBot="1">
      <c r="A31" s="149"/>
      <c r="B31" s="156" t="s">
        <v>50</v>
      </c>
      <c r="C31" s="151"/>
      <c r="D31" s="278" t="e">
        <f>STDEV('Dp 25ms'!D55:D57,'Dp 25ms'!L55:L57,'Dp 25ms'!D84:D86,'Dp 25ms'!L84:L86,'Dp 25ms'!D27:D29,'Dp 25ms'!L27:L29)</f>
        <v>#DIV/0!</v>
      </c>
      <c r="E31" s="279"/>
      <c r="F31" s="280"/>
      <c r="G31" s="155"/>
      <c r="H31" s="151"/>
      <c r="I31" s="151"/>
      <c r="J31" s="151"/>
      <c r="K31" s="150"/>
      <c r="L31" s="150"/>
      <c r="M31" s="150"/>
    </row>
    <row r="32" spans="1:13" ht="6.75" customHeight="1" thickBot="1">
      <c r="A32" s="149"/>
      <c r="B32" s="156"/>
      <c r="C32" s="150"/>
      <c r="D32" s="157"/>
      <c r="E32" s="157"/>
      <c r="F32" s="157"/>
      <c r="G32" s="155"/>
      <c r="H32" s="151"/>
      <c r="I32" s="151"/>
      <c r="J32" s="151"/>
      <c r="K32" s="150"/>
      <c r="L32" s="150"/>
      <c r="M32" s="150"/>
    </row>
    <row r="33" spans="1:13" ht="13.5" thickBot="1">
      <c r="A33" s="149"/>
      <c r="B33" s="156" t="s">
        <v>51</v>
      </c>
      <c r="C33" s="151"/>
      <c r="D33" s="278" t="e">
        <f>(D31/D29)*100</f>
        <v>#DIV/0!</v>
      </c>
      <c r="E33" s="279"/>
      <c r="F33" s="280"/>
      <c r="G33" s="155"/>
      <c r="H33" s="151"/>
      <c r="I33" s="151"/>
      <c r="J33" s="151"/>
      <c r="K33" s="150"/>
      <c r="L33" s="150"/>
      <c r="M33" s="150"/>
    </row>
    <row r="34" spans="1:13" ht="13.5" thickBot="1">
      <c r="A34" s="158"/>
      <c r="B34" s="159"/>
      <c r="C34" s="159"/>
      <c r="D34" s="159"/>
      <c r="E34" s="159"/>
      <c r="F34" s="159"/>
      <c r="G34" s="160"/>
      <c r="H34" s="151"/>
      <c r="I34" s="151"/>
      <c r="J34" s="151"/>
      <c r="K34" s="150"/>
      <c r="L34" s="150"/>
      <c r="M34" s="150"/>
    </row>
    <row r="35" spans="1:13" ht="12.75">
      <c r="A35" s="151"/>
      <c r="B35" s="151"/>
      <c r="C35" s="151"/>
      <c r="D35" s="151"/>
      <c r="E35" s="151"/>
      <c r="F35" s="151"/>
      <c r="G35" s="151"/>
      <c r="H35" s="151"/>
      <c r="I35" s="151"/>
      <c r="J35" s="151"/>
      <c r="K35" s="150"/>
      <c r="L35" s="150"/>
      <c r="M35" s="150"/>
    </row>
    <row r="36" spans="1:13" ht="12.75">
      <c r="A36" s="151"/>
      <c r="B36" s="151"/>
      <c r="C36" s="151"/>
      <c r="D36" s="151"/>
      <c r="E36" s="151"/>
      <c r="F36" s="151"/>
      <c r="G36" s="151"/>
      <c r="H36" s="151"/>
      <c r="I36" s="151"/>
      <c r="J36" s="151"/>
      <c r="K36" s="150"/>
      <c r="L36" s="150"/>
      <c r="M36" s="150"/>
    </row>
    <row r="37" spans="1:13" ht="12.75">
      <c r="A37" s="151"/>
      <c r="B37" s="151"/>
      <c r="C37" s="151"/>
      <c r="D37" s="151"/>
      <c r="E37" s="151"/>
      <c r="F37" s="151"/>
      <c r="G37" s="151"/>
      <c r="H37" s="151"/>
      <c r="I37" s="151"/>
      <c r="J37" s="151"/>
      <c r="K37" s="150"/>
      <c r="L37" s="150"/>
      <c r="M37" s="150"/>
    </row>
    <row r="38" spans="1:13" ht="12.75">
      <c r="A38" s="151"/>
      <c r="B38" s="151"/>
      <c r="C38" s="151"/>
      <c r="D38" s="151"/>
      <c r="E38" s="151"/>
      <c r="F38" s="151"/>
      <c r="G38" s="151"/>
      <c r="H38" s="151"/>
      <c r="I38" s="151"/>
      <c r="J38" s="151"/>
      <c r="K38" s="150"/>
      <c r="L38" s="150"/>
      <c r="M38" s="150"/>
    </row>
    <row r="39" spans="1:13" ht="12.75">
      <c r="A39" s="151"/>
      <c r="B39" s="151"/>
      <c r="C39" s="151"/>
      <c r="D39" s="151"/>
      <c r="E39" s="151"/>
      <c r="F39" s="151"/>
      <c r="G39" s="151"/>
      <c r="H39" s="151"/>
      <c r="I39" s="151"/>
      <c r="J39" s="151"/>
      <c r="K39" s="150"/>
      <c r="L39" s="150"/>
      <c r="M39" s="150"/>
    </row>
    <row r="40" spans="1:13" ht="12.75">
      <c r="A40" s="151"/>
      <c r="B40" s="151"/>
      <c r="C40" s="151"/>
      <c r="D40" s="151"/>
      <c r="E40" s="151"/>
      <c r="F40" s="151"/>
      <c r="G40" s="151"/>
      <c r="H40" s="151"/>
      <c r="I40" s="151"/>
      <c r="J40" s="151"/>
      <c r="K40" s="150"/>
      <c r="L40" s="150"/>
      <c r="M40" s="150"/>
    </row>
    <row r="41" spans="1:13" ht="12.75">
      <c r="A41" s="151"/>
      <c r="B41" s="151"/>
      <c r="C41" s="151"/>
      <c r="D41" s="151"/>
      <c r="E41" s="151"/>
      <c r="F41" s="151"/>
      <c r="G41" s="151"/>
      <c r="H41" s="151"/>
      <c r="I41" s="151"/>
      <c r="J41" s="151"/>
      <c r="K41" s="150"/>
      <c r="L41" s="150"/>
      <c r="M41" s="150"/>
    </row>
    <row r="42" spans="1:13" ht="12.75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0"/>
      <c r="L42" s="150"/>
      <c r="M42" s="150"/>
    </row>
    <row r="43" spans="1:13" ht="12.75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0"/>
      <c r="L43" s="150"/>
      <c r="M43" s="150"/>
    </row>
    <row r="44" spans="1:13" ht="12.75">
      <c r="A44" s="151"/>
      <c r="B44" s="151"/>
      <c r="C44" s="151"/>
      <c r="D44" s="151"/>
      <c r="E44" s="151"/>
      <c r="F44" s="151"/>
      <c r="G44" s="151"/>
      <c r="H44" s="151"/>
      <c r="I44" s="151"/>
      <c r="J44" s="151"/>
      <c r="K44" s="150"/>
      <c r="L44" s="150"/>
      <c r="M44" s="150"/>
    </row>
    <row r="45" spans="1:13" ht="12.75">
      <c r="A45" s="151"/>
      <c r="B45" s="151"/>
      <c r="C45" s="151"/>
      <c r="D45" s="151"/>
      <c r="E45" s="151"/>
      <c r="F45" s="151"/>
      <c r="G45" s="151"/>
      <c r="H45" s="151"/>
      <c r="I45" s="151"/>
      <c r="J45" s="151"/>
      <c r="K45" s="150"/>
      <c r="L45" s="150"/>
      <c r="M45" s="150"/>
    </row>
    <row r="46" spans="1:13" ht="12.75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150"/>
      <c r="L46" s="150"/>
      <c r="M46" s="150"/>
    </row>
    <row r="47" spans="1:13" ht="12.75">
      <c r="A47" s="151"/>
      <c r="B47" s="151"/>
      <c r="C47" s="151"/>
      <c r="D47" s="151"/>
      <c r="E47" s="151"/>
      <c r="F47" s="151"/>
      <c r="G47" s="151"/>
      <c r="H47" s="151"/>
      <c r="I47" s="151"/>
      <c r="J47" s="151"/>
      <c r="K47" s="150"/>
      <c r="L47" s="150"/>
      <c r="M47" s="150"/>
    </row>
    <row r="48" spans="1:13" ht="12.75">
      <c r="A48" s="151"/>
      <c r="B48" s="151"/>
      <c r="C48" s="151"/>
      <c r="D48" s="151"/>
      <c r="E48" s="151"/>
      <c r="F48" s="151"/>
      <c r="G48" s="151"/>
      <c r="H48" s="151"/>
      <c r="I48" s="151"/>
      <c r="J48" s="151"/>
      <c r="K48" s="150"/>
      <c r="L48" s="150"/>
      <c r="M48" s="150"/>
    </row>
    <row r="49" spans="1:13" ht="12.75">
      <c r="A49" s="151"/>
      <c r="B49" s="151"/>
      <c r="C49" s="151"/>
      <c r="D49" s="151"/>
      <c r="E49" s="151"/>
      <c r="F49" s="151"/>
      <c r="G49" s="151"/>
      <c r="H49" s="151"/>
      <c r="I49" s="151"/>
      <c r="J49" s="151"/>
      <c r="K49" s="150"/>
      <c r="L49" s="150"/>
      <c r="M49" s="150"/>
    </row>
    <row r="50" spans="1:13" ht="13.5" thickBot="1">
      <c r="A50" s="151"/>
      <c r="B50" s="151"/>
      <c r="C50" s="151"/>
      <c r="D50" s="151"/>
      <c r="E50" s="151"/>
      <c r="F50" s="151"/>
      <c r="G50" s="151"/>
      <c r="H50" s="151"/>
      <c r="I50" s="151"/>
      <c r="J50" s="151"/>
      <c r="K50" s="150"/>
      <c r="L50" s="150"/>
      <c r="M50" s="150"/>
    </row>
    <row r="51" spans="1:13" ht="13.5" thickBot="1">
      <c r="A51" s="151"/>
      <c r="B51" s="151"/>
      <c r="C51" s="151"/>
      <c r="D51" s="151"/>
      <c r="E51" s="151"/>
      <c r="F51" s="151"/>
      <c r="G51" s="161" t="s">
        <v>52</v>
      </c>
      <c r="H51" s="275">
        <f>'Dp 25ms'!U107</f>
        <v>0</v>
      </c>
      <c r="I51" s="276"/>
      <c r="J51" s="277"/>
      <c r="K51" s="162"/>
      <c r="L51" s="162"/>
      <c r="M51" s="162"/>
    </row>
  </sheetData>
  <sheetProtection password="F0E2" sheet="1"/>
  <mergeCells count="10">
    <mergeCell ref="D29:F29"/>
    <mergeCell ref="D31:F31"/>
    <mergeCell ref="D33:F33"/>
    <mergeCell ref="H51:J51"/>
    <mergeCell ref="A1:M2"/>
    <mergeCell ref="A3:M5"/>
    <mergeCell ref="E13:F13"/>
    <mergeCell ref="H13:M13"/>
    <mergeCell ref="A20:H20"/>
    <mergeCell ref="A27:G2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08"/>
  <sheetViews>
    <sheetView zoomScale="85" zoomScaleNormal="85" zoomScaleSheetLayoutView="75" zoomScalePageLayoutView="0" workbookViewId="0" topLeftCell="A1">
      <selection activeCell="I8" sqref="I8"/>
    </sheetView>
  </sheetViews>
  <sheetFormatPr defaultColWidth="9.140625" defaultRowHeight="12.75"/>
  <cols>
    <col min="1" max="1" width="6.8515625" style="15" customWidth="1"/>
    <col min="2" max="3" width="7.140625" style="15" customWidth="1"/>
    <col min="4" max="4" width="8.8515625" style="15" customWidth="1"/>
    <col min="5" max="5" width="10.28125" style="15" customWidth="1"/>
    <col min="6" max="6" width="7.8515625" style="15" customWidth="1"/>
    <col min="7" max="7" width="8.140625" style="15" customWidth="1"/>
    <col min="8" max="8" width="0.85546875" style="15" customWidth="1"/>
    <col min="9" max="9" width="6.8515625" style="15" customWidth="1"/>
    <col min="10" max="10" width="13.00390625" style="15" customWidth="1"/>
    <col min="11" max="11" width="9.140625" style="15" customWidth="1"/>
    <col min="12" max="12" width="8.57421875" style="15" customWidth="1"/>
    <col min="13" max="14" width="6.57421875" style="15" customWidth="1"/>
    <col min="15" max="15" width="8.140625" style="15" customWidth="1"/>
    <col min="16" max="16" width="6.28125" style="15" customWidth="1"/>
    <col min="17" max="17" width="9.00390625" style="15" customWidth="1"/>
    <col min="18" max="18" width="4.28125" style="15" customWidth="1"/>
    <col min="19" max="19" width="7.140625" style="15" customWidth="1"/>
    <col min="20" max="20" width="4.28125" style="15" customWidth="1"/>
    <col min="21" max="21" width="16.28125" style="15" customWidth="1"/>
    <col min="22" max="22" width="9.8515625" style="15" customWidth="1"/>
    <col min="23" max="23" width="9.7109375" style="15" customWidth="1"/>
    <col min="24" max="24" width="2.28125" style="15" customWidth="1"/>
    <col min="25" max="25" width="6.28125" style="15" customWidth="1"/>
    <col min="26" max="26" width="11.421875" style="15" customWidth="1"/>
    <col min="27" max="28" width="7.57421875" style="15" customWidth="1"/>
    <col min="29" max="29" width="3.8515625" style="15" customWidth="1"/>
    <col min="30" max="30" width="5.8515625" style="15" customWidth="1"/>
    <col min="31" max="31" width="2.7109375" style="7" customWidth="1"/>
    <col min="32" max="16384" width="9.140625" style="15" customWidth="1"/>
  </cols>
  <sheetData>
    <row r="1" spans="1:31" ht="18.75" customHeight="1">
      <c r="A1" s="176" t="s">
        <v>66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8"/>
    </row>
    <row r="2" spans="1:31" ht="27" customHeight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1"/>
    </row>
    <row r="3" spans="1:31" ht="18" customHeight="1">
      <c r="A3" s="190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2"/>
    </row>
    <row r="4" spans="1:31" s="16" customFormat="1" ht="14.25" customHeight="1">
      <c r="A4" s="193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5"/>
    </row>
    <row r="5" spans="1:31" s="16" customFormat="1" ht="14.25" customHeight="1" thickBot="1">
      <c r="A5" s="196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8"/>
    </row>
    <row r="6" spans="1:31" s="16" customFormat="1" ht="12.75" customHeight="1" thickBo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2"/>
    </row>
    <row r="7" spans="1:31" ht="14.25" customHeight="1" thickBot="1">
      <c r="A7" s="17" t="s">
        <v>0</v>
      </c>
      <c r="B7" s="182"/>
      <c r="C7" s="183"/>
      <c r="D7" s="54"/>
      <c r="E7" s="34"/>
      <c r="F7" s="48"/>
      <c r="G7" s="48"/>
      <c r="H7" s="34"/>
      <c r="I7" s="48"/>
      <c r="J7" s="48"/>
      <c r="K7" s="48"/>
      <c r="L7" s="48"/>
      <c r="M7" s="48"/>
      <c r="N7" s="48"/>
      <c r="O7" s="48"/>
      <c r="P7" s="48"/>
      <c r="Q7" s="48"/>
      <c r="R7" s="54"/>
      <c r="S7" s="54"/>
      <c r="T7" s="54"/>
      <c r="U7" s="54"/>
      <c r="V7" s="54"/>
      <c r="W7" s="55"/>
      <c r="X7" s="54"/>
      <c r="Y7" s="54"/>
      <c r="Z7" s="54"/>
      <c r="AA7" s="54"/>
      <c r="AB7" s="54"/>
      <c r="AC7" s="54"/>
      <c r="AD7" s="54"/>
      <c r="AE7" s="48"/>
    </row>
    <row r="8" spans="1:31" ht="14.25" customHeight="1" thickBot="1">
      <c r="A8" s="53"/>
      <c r="B8" s="56"/>
      <c r="C8" s="56"/>
      <c r="D8" s="54"/>
      <c r="E8" s="34"/>
      <c r="F8" s="48"/>
      <c r="G8" s="48"/>
      <c r="H8" s="34"/>
      <c r="I8" s="48"/>
      <c r="J8" s="48"/>
      <c r="K8" s="48"/>
      <c r="L8" s="48"/>
      <c r="M8" s="48"/>
      <c r="N8" s="48"/>
      <c r="O8" s="48"/>
      <c r="P8" s="48"/>
      <c r="Q8" s="48"/>
      <c r="R8" s="54"/>
      <c r="S8" s="54"/>
      <c r="T8" s="54"/>
      <c r="U8" s="54" t="s">
        <v>13</v>
      </c>
      <c r="V8" s="54"/>
      <c r="W8" s="184"/>
      <c r="X8" s="185"/>
      <c r="Y8" s="185"/>
      <c r="Z8" s="185"/>
      <c r="AA8" s="186"/>
      <c r="AB8" s="54"/>
      <c r="AC8" s="54"/>
      <c r="AD8" s="54"/>
      <c r="AE8" s="48"/>
    </row>
    <row r="9" spans="1:31" ht="14.25" customHeight="1">
      <c r="A9" s="53"/>
      <c r="B9" s="56"/>
      <c r="C9" s="56"/>
      <c r="D9" s="54"/>
      <c r="E9" s="34"/>
      <c r="F9" s="48"/>
      <c r="G9" s="48"/>
      <c r="H9" s="34"/>
      <c r="I9" s="48"/>
      <c r="J9" s="48"/>
      <c r="K9" s="48"/>
      <c r="L9" s="48"/>
      <c r="M9" s="48"/>
      <c r="N9" s="48"/>
      <c r="O9" s="48"/>
      <c r="P9" s="48"/>
      <c r="Q9" s="48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48"/>
    </row>
    <row r="10" spans="1:31" ht="14.25" customHeight="1" thickBot="1">
      <c r="A10" s="53"/>
      <c r="B10" s="53"/>
      <c r="C10" s="54"/>
      <c r="D10" s="54"/>
      <c r="E10" s="34"/>
      <c r="F10" s="48"/>
      <c r="G10" s="48"/>
      <c r="H10" s="34"/>
      <c r="I10" s="48"/>
      <c r="J10" s="48"/>
      <c r="K10" s="48"/>
      <c r="L10" s="48"/>
      <c r="M10" s="48"/>
      <c r="N10" s="48"/>
      <c r="O10" s="48"/>
      <c r="P10" s="48"/>
      <c r="Q10" s="48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48"/>
    </row>
    <row r="11" spans="1:31" ht="17.25" customHeight="1" thickBot="1">
      <c r="A11" s="54"/>
      <c r="B11" s="54"/>
      <c r="C11" s="54"/>
      <c r="D11" s="36"/>
      <c r="E11" s="57"/>
      <c r="F11" s="57"/>
      <c r="G11" s="57"/>
      <c r="H11" s="57"/>
      <c r="I11" s="57"/>
      <c r="J11" s="57"/>
      <c r="K11" s="57"/>
      <c r="L11" s="57"/>
      <c r="M11" s="57"/>
      <c r="N11" s="48"/>
      <c r="O11" s="48"/>
      <c r="P11" s="48"/>
      <c r="Q11" s="48"/>
      <c r="R11" s="54"/>
      <c r="S11" s="58" t="s">
        <v>41</v>
      </c>
      <c r="T11" s="59"/>
      <c r="U11" s="59"/>
      <c r="V11" s="59"/>
      <c r="W11" s="59"/>
      <c r="X11" s="59"/>
      <c r="Y11" s="59"/>
      <c r="Z11" s="59"/>
      <c r="AA11" s="59"/>
      <c r="AB11" s="60"/>
      <c r="AC11" s="54"/>
      <c r="AD11" s="54"/>
      <c r="AE11" s="48"/>
    </row>
    <row r="12" spans="1:31" ht="17.25" customHeight="1">
      <c r="A12" s="54"/>
      <c r="B12" s="54"/>
      <c r="C12" s="54"/>
      <c r="D12" s="36"/>
      <c r="E12" s="57"/>
      <c r="F12" s="57"/>
      <c r="G12" s="57"/>
      <c r="H12" s="57"/>
      <c r="I12" s="57"/>
      <c r="J12" s="57"/>
      <c r="K12" s="57"/>
      <c r="L12" s="57"/>
      <c r="M12" s="57"/>
      <c r="N12" s="48"/>
      <c r="O12" s="48"/>
      <c r="P12" s="48"/>
      <c r="Q12" s="48"/>
      <c r="R12" s="54"/>
      <c r="S12" s="61"/>
      <c r="T12" s="48"/>
      <c r="U12" s="48"/>
      <c r="V12" s="48"/>
      <c r="W12" s="48"/>
      <c r="X12" s="48"/>
      <c r="Y12" s="48"/>
      <c r="Z12" s="48"/>
      <c r="AA12" s="48"/>
      <c r="AB12" s="62"/>
      <c r="AC12" s="54"/>
      <c r="AD12" s="54"/>
      <c r="AE12" s="48"/>
    </row>
    <row r="13" spans="1:31" ht="17.25" customHeight="1">
      <c r="A13" s="54"/>
      <c r="B13" s="54"/>
      <c r="C13" s="54"/>
      <c r="D13" s="36"/>
      <c r="E13" s="57"/>
      <c r="F13" s="57"/>
      <c r="G13" s="57"/>
      <c r="H13" s="57"/>
      <c r="I13" s="57"/>
      <c r="J13" s="57"/>
      <c r="K13" s="57"/>
      <c r="L13" s="57"/>
      <c r="M13" s="57"/>
      <c r="N13" s="48"/>
      <c r="O13" s="48"/>
      <c r="P13" s="48"/>
      <c r="Q13" s="48"/>
      <c r="R13" s="54"/>
      <c r="S13" s="63"/>
      <c r="T13" s="64"/>
      <c r="U13" s="64"/>
      <c r="V13" s="48"/>
      <c r="W13" s="48"/>
      <c r="X13" s="48"/>
      <c r="Y13" s="203" t="s">
        <v>14</v>
      </c>
      <c r="Z13" s="203"/>
      <c r="AA13" s="266">
        <f>'Dp 5ms'!$AA$13:$AB$13</f>
        <v>0</v>
      </c>
      <c r="AB13" s="267"/>
      <c r="AC13" s="54"/>
      <c r="AD13" s="54"/>
      <c r="AE13" s="48"/>
    </row>
    <row r="14" spans="1:31" ht="17.25" customHeight="1">
      <c r="A14" s="65"/>
      <c r="B14" s="65"/>
      <c r="C14" s="36"/>
      <c r="D14" s="36"/>
      <c r="E14" s="57"/>
      <c r="F14" s="57"/>
      <c r="G14" s="57"/>
      <c r="H14" s="57"/>
      <c r="I14" s="57"/>
      <c r="J14" s="48"/>
      <c r="K14" s="48"/>
      <c r="L14" s="48"/>
      <c r="M14" s="48"/>
      <c r="N14" s="48"/>
      <c r="O14" s="48"/>
      <c r="P14" s="48"/>
      <c r="Q14" s="48"/>
      <c r="R14" s="54"/>
      <c r="S14" s="63"/>
      <c r="T14" s="64"/>
      <c r="U14" s="64" t="s">
        <v>42</v>
      </c>
      <c r="V14" s="165">
        <f>'Dp 5ms'!$V$14</f>
        <v>0</v>
      </c>
      <c r="W14" s="48"/>
      <c r="X14" s="48"/>
      <c r="Y14" s="204" t="s">
        <v>7</v>
      </c>
      <c r="Z14" s="204"/>
      <c r="AA14" s="266">
        <f>'Dp 5ms'!$AA$13:$AB$14</f>
        <v>0</v>
      </c>
      <c r="AB14" s="267"/>
      <c r="AC14" s="54"/>
      <c r="AD14" s="54"/>
      <c r="AE14" s="48"/>
    </row>
    <row r="15" spans="1:31" ht="19.5" customHeight="1" thickBot="1">
      <c r="A15" s="54"/>
      <c r="B15" s="54"/>
      <c r="C15" s="54"/>
      <c r="D15" s="66"/>
      <c r="E15" s="66"/>
      <c r="F15" s="66"/>
      <c r="G15" s="66"/>
      <c r="H15" s="36"/>
      <c r="I15" s="36"/>
      <c r="J15" s="54"/>
      <c r="K15" s="54"/>
      <c r="L15" s="54"/>
      <c r="M15" s="54"/>
      <c r="N15" s="54"/>
      <c r="O15" s="54"/>
      <c r="P15" s="54"/>
      <c r="Q15" s="54"/>
      <c r="R15" s="54"/>
      <c r="S15" s="67"/>
      <c r="T15" s="48"/>
      <c r="U15" s="48"/>
      <c r="V15" s="6"/>
      <c r="W15" s="48"/>
      <c r="X15" s="48"/>
      <c r="Y15" s="215" t="s">
        <v>15</v>
      </c>
      <c r="Z15" s="215"/>
      <c r="AA15" s="268">
        <f>'Dp 5ms'!$AA$13:$AB$15</f>
        <v>0</v>
      </c>
      <c r="AB15" s="269"/>
      <c r="AC15" s="54"/>
      <c r="AD15" s="54"/>
      <c r="AE15" s="48"/>
    </row>
    <row r="16" spans="1:31" ht="28.5" customHeight="1" thickBot="1">
      <c r="A16" s="187" t="s">
        <v>60</v>
      </c>
      <c r="B16" s="188"/>
      <c r="C16" s="188"/>
      <c r="D16" s="188"/>
      <c r="E16" s="188"/>
      <c r="F16" s="188"/>
      <c r="G16" s="188"/>
      <c r="H16" s="189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200" t="s">
        <v>47</v>
      </c>
      <c r="T16" s="201"/>
      <c r="U16" s="202"/>
      <c r="V16" s="169"/>
      <c r="W16" s="48"/>
      <c r="X16" s="48"/>
      <c r="Y16" s="48"/>
      <c r="Z16" s="48"/>
      <c r="AA16" s="48"/>
      <c r="AB16" s="62"/>
      <c r="AC16" s="54"/>
      <c r="AD16" s="54"/>
      <c r="AE16" s="48"/>
    </row>
    <row r="17" spans="1:31" ht="24.75" customHeight="1">
      <c r="A17" s="61"/>
      <c r="B17" s="34"/>
      <c r="C17" s="48"/>
      <c r="D17" s="48"/>
      <c r="E17" s="34"/>
      <c r="F17" s="48"/>
      <c r="G17" s="48"/>
      <c r="H17" s="70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68"/>
      <c r="T17" s="69"/>
      <c r="U17" s="69"/>
      <c r="V17" s="6"/>
      <c r="W17" s="48"/>
      <c r="X17" s="48"/>
      <c r="Y17" s="48"/>
      <c r="Z17" s="48"/>
      <c r="AA17" s="48"/>
      <c r="AB17" s="62"/>
      <c r="AC17" s="54"/>
      <c r="AD17" s="54"/>
      <c r="AE17" s="48"/>
    </row>
    <row r="18" spans="1:31" ht="27.75" customHeight="1">
      <c r="A18" s="67"/>
      <c r="B18" s="48"/>
      <c r="C18" s="48"/>
      <c r="D18" s="71" t="s">
        <v>46</v>
      </c>
      <c r="E18" s="72" t="s">
        <v>63</v>
      </c>
      <c r="F18" s="69" t="s">
        <v>8</v>
      </c>
      <c r="G18" s="72" t="s">
        <v>12</v>
      </c>
      <c r="H18" s="73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207" t="s">
        <v>57</v>
      </c>
      <c r="T18" s="203"/>
      <c r="U18" s="203"/>
      <c r="V18" s="54"/>
      <c r="W18" s="54"/>
      <c r="X18" s="48"/>
      <c r="Y18" s="203" t="s">
        <v>14</v>
      </c>
      <c r="Z18" s="203"/>
      <c r="AA18" s="270">
        <f>'Dp 5ms'!$AA$18:$AB$18</f>
        <v>0</v>
      </c>
      <c r="AB18" s="271"/>
      <c r="AC18" s="54"/>
      <c r="AD18" s="54"/>
      <c r="AE18" s="48"/>
    </row>
    <row r="19" spans="1:31" ht="27.75" customHeight="1" thickBot="1">
      <c r="A19" s="74"/>
      <c r="B19" s="75"/>
      <c r="C19" s="75"/>
      <c r="D19" s="75"/>
      <c r="E19" s="76"/>
      <c r="F19" s="77"/>
      <c r="G19" s="76"/>
      <c r="H19" s="78"/>
      <c r="I19" s="79"/>
      <c r="J19" s="79"/>
      <c r="K19" s="54"/>
      <c r="L19" s="54"/>
      <c r="M19" s="54"/>
      <c r="N19" s="54"/>
      <c r="O19" s="54"/>
      <c r="P19" s="54"/>
      <c r="Q19" s="54"/>
      <c r="R19" s="54"/>
      <c r="S19" s="67"/>
      <c r="T19" s="48"/>
      <c r="U19" s="49" t="s">
        <v>44</v>
      </c>
      <c r="V19" s="166">
        <f>'Dp 5ms'!$V$19</f>
        <v>0</v>
      </c>
      <c r="W19" s="167" t="str">
        <f>'Dp 5ms'!$W$19</f>
        <v>Pa</v>
      </c>
      <c r="X19" s="48"/>
      <c r="Y19" s="204" t="s">
        <v>7</v>
      </c>
      <c r="Z19" s="204"/>
      <c r="AA19" s="270">
        <f>'Dp 5ms'!$AA$19:$AB$19</f>
        <v>0</v>
      </c>
      <c r="AB19" s="271"/>
      <c r="AC19" s="54"/>
      <c r="AD19" s="54"/>
      <c r="AE19" s="48"/>
    </row>
    <row r="20" spans="1:31" ht="27.75" customHeight="1">
      <c r="A20" s="65"/>
      <c r="B20" s="65"/>
      <c r="C20" s="65"/>
      <c r="D20" s="80"/>
      <c r="E20" s="80"/>
      <c r="F20" s="80"/>
      <c r="G20" s="36"/>
      <c r="H20" s="36"/>
      <c r="I20" s="81"/>
      <c r="J20" s="54"/>
      <c r="K20" s="54"/>
      <c r="L20" s="44"/>
      <c r="M20" s="44"/>
      <c r="N20" s="44"/>
      <c r="O20" s="44"/>
      <c r="P20" s="54"/>
      <c r="Q20" s="54"/>
      <c r="R20" s="54"/>
      <c r="S20" s="207" t="s">
        <v>43</v>
      </c>
      <c r="T20" s="203"/>
      <c r="U20" s="203"/>
      <c r="V20" s="266" t="s">
        <v>45</v>
      </c>
      <c r="W20" s="272"/>
      <c r="X20" s="48"/>
      <c r="Y20" s="215" t="s">
        <v>15</v>
      </c>
      <c r="Z20" s="215"/>
      <c r="AA20" s="273">
        <f>'Dp 5ms'!$AA$20:$AB$20</f>
        <v>0</v>
      </c>
      <c r="AB20" s="274"/>
      <c r="AC20" s="54"/>
      <c r="AD20" s="54"/>
      <c r="AE20" s="48"/>
    </row>
    <row r="21" spans="1:31" ht="12.75">
      <c r="A21" s="65"/>
      <c r="B21" s="65"/>
      <c r="C21" s="65"/>
      <c r="D21" s="80"/>
      <c r="E21" s="80"/>
      <c r="F21" s="80"/>
      <c r="G21" s="36"/>
      <c r="H21" s="36"/>
      <c r="I21" s="81"/>
      <c r="J21" s="54"/>
      <c r="K21" s="54"/>
      <c r="L21" s="44"/>
      <c r="M21" s="44"/>
      <c r="N21" s="44"/>
      <c r="O21" s="44"/>
      <c r="P21" s="54"/>
      <c r="Q21" s="54"/>
      <c r="R21" s="54"/>
      <c r="S21" s="67"/>
      <c r="T21" s="48"/>
      <c r="U21" s="48"/>
      <c r="V21" s="48"/>
      <c r="W21" s="48"/>
      <c r="X21" s="48"/>
      <c r="Y21" s="48"/>
      <c r="Z21" s="48"/>
      <c r="AA21" s="48"/>
      <c r="AB21" s="62"/>
      <c r="AC21" s="54"/>
      <c r="AD21" s="54"/>
      <c r="AE21" s="48"/>
    </row>
    <row r="22" spans="1:31" ht="13.5" thickBot="1">
      <c r="A22" s="65"/>
      <c r="B22" s="65"/>
      <c r="C22" s="65"/>
      <c r="D22" s="80"/>
      <c r="E22" s="80"/>
      <c r="F22" s="80"/>
      <c r="G22" s="36"/>
      <c r="H22" s="36"/>
      <c r="I22" s="81"/>
      <c r="J22" s="54"/>
      <c r="K22" s="54"/>
      <c r="L22" s="44"/>
      <c r="M22" s="44"/>
      <c r="N22" s="44"/>
      <c r="O22" s="44"/>
      <c r="P22" s="54"/>
      <c r="Q22" s="54"/>
      <c r="R22" s="54"/>
      <c r="S22" s="82"/>
      <c r="T22" s="83"/>
      <c r="U22" s="83"/>
      <c r="V22" s="83"/>
      <c r="W22" s="83"/>
      <c r="X22" s="83"/>
      <c r="Y22" s="83"/>
      <c r="Z22" s="83"/>
      <c r="AA22" s="83"/>
      <c r="AB22" s="84"/>
      <c r="AC22" s="54"/>
      <c r="AD22" s="54"/>
      <c r="AE22" s="48"/>
    </row>
    <row r="23" spans="1:31" ht="21.75" customHeight="1" thickBot="1">
      <c r="A23" s="212" t="s">
        <v>18</v>
      </c>
      <c r="B23" s="213"/>
      <c r="C23" s="213"/>
      <c r="D23" s="213"/>
      <c r="E23" s="213"/>
      <c r="F23" s="213"/>
      <c r="G23" s="214"/>
      <c r="H23" s="27"/>
      <c r="I23" s="212" t="s">
        <v>19</v>
      </c>
      <c r="J23" s="213"/>
      <c r="K23" s="213"/>
      <c r="L23" s="213"/>
      <c r="M23" s="213"/>
      <c r="N23" s="213"/>
      <c r="O23" s="214"/>
      <c r="P23" s="54"/>
      <c r="Q23" s="199"/>
      <c r="R23" s="199"/>
      <c r="S23" s="199"/>
      <c r="T23" s="199"/>
      <c r="U23" s="199"/>
      <c r="V23" s="199"/>
      <c r="W23" s="199"/>
      <c r="X23" s="44"/>
      <c r="Y23" s="199"/>
      <c r="Z23" s="199"/>
      <c r="AA23" s="199"/>
      <c r="AB23" s="199"/>
      <c r="AC23" s="199"/>
      <c r="AD23" s="199"/>
      <c r="AE23" s="199"/>
    </row>
    <row r="24" spans="1:31" s="20" customFormat="1" ht="30" customHeight="1" thickBot="1">
      <c r="A24" s="12"/>
      <c r="B24" s="13" t="s">
        <v>10</v>
      </c>
      <c r="C24" s="13" t="s">
        <v>11</v>
      </c>
      <c r="D24" s="19" t="s">
        <v>3</v>
      </c>
      <c r="E24" s="258"/>
      <c r="F24" s="259"/>
      <c r="G24" s="14"/>
      <c r="H24" s="8"/>
      <c r="I24" s="12"/>
      <c r="J24" s="13" t="s">
        <v>10</v>
      </c>
      <c r="K24" s="13" t="s">
        <v>11</v>
      </c>
      <c r="L24" s="19" t="s">
        <v>3</v>
      </c>
      <c r="M24" s="258"/>
      <c r="N24" s="259"/>
      <c r="O24" s="14"/>
      <c r="P24" s="90"/>
      <c r="Q24" s="89"/>
      <c r="R24" s="90"/>
      <c r="S24" s="90"/>
      <c r="T24" s="90"/>
      <c r="U24" s="90"/>
      <c r="V24" s="90"/>
      <c r="W24" s="90"/>
      <c r="X24" s="90"/>
      <c r="Y24" s="90"/>
      <c r="Z24" s="90"/>
      <c r="AA24" s="89"/>
      <c r="AB24" s="91"/>
      <c r="AC24" s="89"/>
      <c r="AD24" s="89"/>
      <c r="AE24" s="89"/>
    </row>
    <row r="25" spans="1:31" s="18" customFormat="1" ht="27" customHeight="1">
      <c r="A25" s="21" t="s">
        <v>1</v>
      </c>
      <c r="B25" s="22" t="s">
        <v>5</v>
      </c>
      <c r="C25" s="22" t="s">
        <v>6</v>
      </c>
      <c r="D25" s="23" t="s">
        <v>4</v>
      </c>
      <c r="E25" s="24"/>
      <c r="F25" s="24"/>
      <c r="G25" s="25"/>
      <c r="H25" s="9"/>
      <c r="I25" s="21" t="s">
        <v>1</v>
      </c>
      <c r="J25" s="22" t="s">
        <v>5</v>
      </c>
      <c r="K25" s="22" t="s">
        <v>6</v>
      </c>
      <c r="L25" s="23" t="s">
        <v>4</v>
      </c>
      <c r="M25" s="24"/>
      <c r="N25" s="24"/>
      <c r="O25" s="25"/>
      <c r="P25" s="36"/>
      <c r="Q25" s="97"/>
      <c r="R25" s="36"/>
      <c r="S25" s="36"/>
      <c r="T25" s="36"/>
      <c r="U25" s="36"/>
      <c r="V25" s="36"/>
      <c r="W25" s="36"/>
      <c r="X25" s="36"/>
      <c r="Y25" s="36"/>
      <c r="Z25" s="36"/>
      <c r="AA25" s="37"/>
      <c r="AB25" s="38"/>
      <c r="AC25" s="39"/>
      <c r="AD25" s="39"/>
      <c r="AE25" s="37"/>
    </row>
    <row r="26" spans="1:31" ht="12.75">
      <c r="A26" s="1"/>
      <c r="B26" s="164" t="str">
        <f>W19</f>
        <v>Pa</v>
      </c>
      <c r="C26" s="164" t="str">
        <f>W19</f>
        <v>Pa</v>
      </c>
      <c r="D26" s="2"/>
      <c r="E26" s="2"/>
      <c r="F26" s="2"/>
      <c r="G26" s="3"/>
      <c r="H26" s="10"/>
      <c r="I26" s="1"/>
      <c r="J26" s="2" t="str">
        <f>W19</f>
        <v>Pa</v>
      </c>
      <c r="K26" s="2" t="str">
        <f>W19</f>
        <v>Pa</v>
      </c>
      <c r="L26" s="2"/>
      <c r="M26" s="2"/>
      <c r="N26" s="2"/>
      <c r="O26" s="3"/>
      <c r="P26" s="54"/>
      <c r="Q26" s="98"/>
      <c r="R26" s="98"/>
      <c r="S26" s="98"/>
      <c r="T26" s="35"/>
      <c r="U26" s="35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ht="16.5" customHeight="1">
      <c r="A27" s="4">
        <v>1</v>
      </c>
      <c r="B27" s="171"/>
      <c r="C27" s="171"/>
      <c r="D27" s="32" t="e">
        <f>+$V$16*SQRT(C27/B27)</f>
        <v>#DIV/0!</v>
      </c>
      <c r="E27" s="231"/>
      <c r="F27" s="231"/>
      <c r="G27" s="234"/>
      <c r="H27" s="11"/>
      <c r="I27" s="4">
        <v>1</v>
      </c>
      <c r="J27" s="171"/>
      <c r="K27" s="171"/>
      <c r="L27" s="32" t="e">
        <f>+$V$16*SQRT(K27/J27)</f>
        <v>#DIV/0!</v>
      </c>
      <c r="M27" s="231"/>
      <c r="N27" s="231"/>
      <c r="O27" s="234"/>
      <c r="P27" s="54"/>
      <c r="Q27" s="99" t="e">
        <f>ABS(D27-$D$30)</f>
        <v>#DIV/0!</v>
      </c>
      <c r="R27" s="100"/>
      <c r="S27" s="101">
        <f>COUNTIF(Q27:Q32,"&gt;=0,02")</f>
        <v>0</v>
      </c>
      <c r="T27" s="102"/>
      <c r="U27" s="103"/>
      <c r="V27" s="46"/>
      <c r="W27" s="41"/>
      <c r="X27" s="42"/>
      <c r="Y27" s="43"/>
      <c r="Z27" s="42"/>
      <c r="AA27" s="42"/>
      <c r="AB27" s="45"/>
      <c r="AC27" s="46"/>
      <c r="AD27" s="46"/>
      <c r="AE27" s="41"/>
    </row>
    <row r="28" spans="1:31" ht="16.5" customHeight="1">
      <c r="A28" s="4">
        <v>2</v>
      </c>
      <c r="B28" s="171"/>
      <c r="C28" s="171"/>
      <c r="D28" s="32" t="e">
        <f>+$V$16*SQRT(C28/B28)</f>
        <v>#DIV/0!</v>
      </c>
      <c r="E28" s="232"/>
      <c r="F28" s="232"/>
      <c r="G28" s="235"/>
      <c r="H28" s="11"/>
      <c r="I28" s="4">
        <v>2</v>
      </c>
      <c r="J28" s="171"/>
      <c r="K28" s="171"/>
      <c r="L28" s="32" t="e">
        <f>+$V$16*SQRT(K28/J28)</f>
        <v>#DIV/0!</v>
      </c>
      <c r="M28" s="232"/>
      <c r="N28" s="232"/>
      <c r="O28" s="235"/>
      <c r="P28" s="54"/>
      <c r="Q28" s="99" t="e">
        <f>ABS(D28-$D$30)</f>
        <v>#DIV/0!</v>
      </c>
      <c r="R28" s="100"/>
      <c r="S28" s="104"/>
      <c r="T28" s="102"/>
      <c r="U28" s="105"/>
      <c r="V28" s="47"/>
      <c r="W28" s="41"/>
      <c r="X28" s="42"/>
      <c r="Y28" s="43"/>
      <c r="Z28" s="42"/>
      <c r="AA28" s="42"/>
      <c r="AB28" s="45"/>
      <c r="AC28" s="47"/>
      <c r="AD28" s="47"/>
      <c r="AE28" s="41"/>
    </row>
    <row r="29" spans="1:31" ht="16.5" customHeight="1" thickBot="1">
      <c r="A29" s="5">
        <v>3</v>
      </c>
      <c r="B29" s="172"/>
      <c r="C29" s="172"/>
      <c r="D29" s="33" t="e">
        <f>+$V$16*SQRT(C29/B29)</f>
        <v>#DIV/0!</v>
      </c>
      <c r="E29" s="233"/>
      <c r="F29" s="233"/>
      <c r="G29" s="236"/>
      <c r="H29" s="11"/>
      <c r="I29" s="5">
        <v>3</v>
      </c>
      <c r="J29" s="172"/>
      <c r="K29" s="171"/>
      <c r="L29" s="33" t="e">
        <f>+$V$16*SQRT(K29/J29)</f>
        <v>#DIV/0!</v>
      </c>
      <c r="M29" s="233"/>
      <c r="N29" s="233"/>
      <c r="O29" s="236"/>
      <c r="P29" s="54"/>
      <c r="Q29" s="99" t="e">
        <f>ABS(D29-$D$30)</f>
        <v>#DIV/0!</v>
      </c>
      <c r="R29" s="100"/>
      <c r="S29" s="104"/>
      <c r="T29" s="102"/>
      <c r="U29" s="105"/>
      <c r="V29" s="47"/>
      <c r="W29" s="41"/>
      <c r="X29" s="42"/>
      <c r="Y29" s="43"/>
      <c r="Z29" s="42"/>
      <c r="AA29" s="42"/>
      <c r="AB29" s="45"/>
      <c r="AC29" s="47"/>
      <c r="AD29" s="47"/>
      <c r="AE29" s="41"/>
    </row>
    <row r="30" spans="1:31" ht="12.75">
      <c r="A30" s="106"/>
      <c r="B30" s="102"/>
      <c r="C30" s="107"/>
      <c r="D30" s="108" t="e">
        <f>AVERAGE(D27:D29)</f>
        <v>#DIV/0!</v>
      </c>
      <c r="E30" s="109"/>
      <c r="F30" s="106"/>
      <c r="G30" s="45"/>
      <c r="H30" s="48"/>
      <c r="I30" s="54"/>
      <c r="J30" s="45"/>
      <c r="K30" s="107"/>
      <c r="L30" s="108" t="e">
        <f>AVERAGE(L27:L29)</f>
        <v>#DIV/0!</v>
      </c>
      <c r="M30" s="109"/>
      <c r="N30" s="54"/>
      <c r="O30" s="50"/>
      <c r="P30" s="54"/>
      <c r="Q30" s="99" t="e">
        <f>ABS(L27-$L$30)</f>
        <v>#DIV/0!</v>
      </c>
      <c r="R30" s="110"/>
      <c r="S30" s="111"/>
      <c r="T30" s="112"/>
      <c r="U30" s="109"/>
      <c r="V30" s="48"/>
      <c r="W30" s="45"/>
      <c r="X30" s="48"/>
      <c r="Y30" s="48"/>
      <c r="Z30" s="45"/>
      <c r="AA30" s="49"/>
      <c r="AB30" s="50"/>
      <c r="AC30" s="48"/>
      <c r="AD30" s="48"/>
      <c r="AE30" s="50"/>
    </row>
    <row r="31" spans="1:31" ht="13.5" thickBot="1">
      <c r="A31" s="106"/>
      <c r="B31" s="102"/>
      <c r="C31" s="109"/>
      <c r="D31" s="102"/>
      <c r="E31" s="109"/>
      <c r="F31" s="106"/>
      <c r="G31" s="45"/>
      <c r="H31" s="48"/>
      <c r="I31" s="45"/>
      <c r="J31" s="113"/>
      <c r="K31" s="48"/>
      <c r="L31" s="54"/>
      <c r="M31" s="54"/>
      <c r="N31" s="54"/>
      <c r="O31" s="54"/>
      <c r="P31" s="54"/>
      <c r="Q31" s="99" t="e">
        <f>ABS(L28-$L$30)</f>
        <v>#DIV/0!</v>
      </c>
      <c r="R31" s="110"/>
      <c r="S31" s="114"/>
      <c r="T31" s="102"/>
      <c r="U31" s="109"/>
      <c r="V31" s="54"/>
      <c r="W31" s="45"/>
      <c r="X31" s="48"/>
      <c r="Y31" s="45"/>
      <c r="Z31" s="113"/>
      <c r="AA31" s="48"/>
      <c r="AB31" s="48"/>
      <c r="AC31" s="48"/>
      <c r="AD31" s="48"/>
      <c r="AE31" s="48"/>
    </row>
    <row r="32" spans="1:31" ht="12.75">
      <c r="A32" s="100"/>
      <c r="B32" s="115" t="e">
        <f>(AVERAGE(B27:B29,J27:J29))*0.05</f>
        <v>#DIV/0!</v>
      </c>
      <c r="C32" s="100"/>
      <c r="D32" s="100"/>
      <c r="E32" s="100"/>
      <c r="F32" s="100"/>
      <c r="G32" s="54"/>
      <c r="H32" s="240" t="s">
        <v>39</v>
      </c>
      <c r="I32" s="241"/>
      <c r="J32" s="241"/>
      <c r="K32" s="241"/>
      <c r="L32" s="252" t="e">
        <f>AVERAGE(D27:D29,L27:L29)</f>
        <v>#DIV/0!</v>
      </c>
      <c r="M32" s="253"/>
      <c r="N32" s="116"/>
      <c r="O32" s="54"/>
      <c r="P32" s="54"/>
      <c r="Q32" s="99" t="e">
        <f>ABS(L29-$L$30)</f>
        <v>#DIV/0!</v>
      </c>
      <c r="R32" s="117"/>
      <c r="S32" s="118"/>
      <c r="T32" s="106"/>
      <c r="U32" s="119"/>
      <c r="V32" s="120"/>
      <c r="W32" s="54"/>
      <c r="X32" s="120"/>
      <c r="Y32" s="121"/>
      <c r="Z32" s="122"/>
      <c r="AA32" s="237"/>
      <c r="AB32" s="237"/>
      <c r="AC32" s="237"/>
      <c r="AD32" s="116"/>
      <c r="AE32" s="48"/>
    </row>
    <row r="33" spans="1:31" ht="13.5" thickBot="1">
      <c r="A33" s="54"/>
      <c r="B33" s="54"/>
      <c r="C33" s="54"/>
      <c r="D33" s="54"/>
      <c r="E33" s="54"/>
      <c r="F33" s="54"/>
      <c r="G33" s="54"/>
      <c r="H33" s="242"/>
      <c r="I33" s="243"/>
      <c r="J33" s="243"/>
      <c r="K33" s="243"/>
      <c r="L33" s="254"/>
      <c r="M33" s="255"/>
      <c r="N33" s="123"/>
      <c r="O33" s="54"/>
      <c r="P33" s="54"/>
      <c r="Q33" s="124"/>
      <c r="R33" s="124"/>
      <c r="S33" s="106"/>
      <c r="T33" s="106"/>
      <c r="U33" s="106"/>
      <c r="V33" s="54"/>
      <c r="W33" s="54"/>
      <c r="X33" s="54"/>
      <c r="Y33" s="48"/>
      <c r="Z33" s="226"/>
      <c r="AA33" s="226"/>
      <c r="AB33" s="226"/>
      <c r="AC33" s="226"/>
      <c r="AD33" s="123"/>
      <c r="AE33" s="48"/>
    </row>
    <row r="34" spans="1:31" ht="13.5" thickBot="1">
      <c r="A34" s="125"/>
      <c r="B34" s="125"/>
      <c r="C34" s="54"/>
      <c r="D34" s="54"/>
      <c r="E34" s="54"/>
      <c r="F34" s="54"/>
      <c r="G34" s="54"/>
      <c r="H34" s="54"/>
      <c r="I34" s="54"/>
      <c r="J34" s="48"/>
      <c r="K34" s="48"/>
      <c r="L34" s="54"/>
      <c r="M34" s="54"/>
      <c r="N34" s="54"/>
      <c r="O34" s="54"/>
      <c r="P34" s="54"/>
      <c r="Q34" s="125"/>
      <c r="R34" s="125"/>
      <c r="S34" s="54"/>
      <c r="T34" s="54"/>
      <c r="U34" s="54"/>
      <c r="V34" s="54"/>
      <c r="W34" s="54"/>
      <c r="X34" s="54"/>
      <c r="Y34" s="48"/>
      <c r="Z34" s="48"/>
      <c r="AA34" s="48"/>
      <c r="AB34" s="48"/>
      <c r="AC34" s="48"/>
      <c r="AD34" s="48"/>
      <c r="AE34" s="48"/>
    </row>
    <row r="35" spans="1:31" ht="15" customHeight="1">
      <c r="A35" s="126" t="s">
        <v>16</v>
      </c>
      <c r="B35" s="127"/>
      <c r="C35" s="127"/>
      <c r="D35" s="127"/>
      <c r="E35" s="127"/>
      <c r="F35" s="127"/>
      <c r="G35" s="128"/>
      <c r="H35" s="127"/>
      <c r="I35" s="260" t="s">
        <v>24</v>
      </c>
      <c r="J35" s="261"/>
      <c r="K35" s="262"/>
      <c r="L35" s="54"/>
      <c r="M35" s="54"/>
      <c r="N35" s="54"/>
      <c r="O35" s="54"/>
      <c r="P35" s="54"/>
      <c r="Q35" s="248" t="s">
        <v>9</v>
      </c>
      <c r="R35" s="249"/>
      <c r="S35" s="229" t="s">
        <v>53</v>
      </c>
      <c r="T35" s="229"/>
      <c r="U35" s="229"/>
      <c r="V35" s="229"/>
      <c r="W35" s="229"/>
      <c r="X35" s="229"/>
      <c r="Y35" s="230"/>
      <c r="Z35" s="48"/>
      <c r="AA35" s="48"/>
      <c r="AB35" s="48"/>
      <c r="AC35" s="48"/>
      <c r="AD35" s="48"/>
      <c r="AE35" s="48"/>
    </row>
    <row r="36" spans="1:31" ht="12.75" customHeight="1" thickBot="1">
      <c r="A36" s="82"/>
      <c r="B36" s="83"/>
      <c r="C36" s="83"/>
      <c r="D36" s="83"/>
      <c r="E36" s="83"/>
      <c r="F36" s="83"/>
      <c r="G36" s="84"/>
      <c r="H36" s="48"/>
      <c r="I36" s="263"/>
      <c r="J36" s="227"/>
      <c r="K36" s="228"/>
      <c r="L36" s="54"/>
      <c r="M36" s="54"/>
      <c r="N36" s="54"/>
      <c r="O36" s="54"/>
      <c r="P36" s="54"/>
      <c r="Q36" s="250"/>
      <c r="R36" s="251"/>
      <c r="S36" s="48" t="s">
        <v>27</v>
      </c>
      <c r="T36" s="48"/>
      <c r="U36" s="48"/>
      <c r="V36" s="48"/>
      <c r="W36" s="48"/>
      <c r="X36" s="48"/>
      <c r="Y36" s="131"/>
      <c r="Z36" s="54"/>
      <c r="AA36" s="54"/>
      <c r="AB36" s="54"/>
      <c r="AC36" s="54"/>
      <c r="AD36" s="54"/>
      <c r="AE36" s="48"/>
    </row>
    <row r="37" spans="1:31" s="20" customFormat="1" ht="25.5" customHeight="1">
      <c r="A37" s="264" t="s">
        <v>22</v>
      </c>
      <c r="B37" s="265"/>
      <c r="C37" s="133"/>
      <c r="D37" s="133"/>
      <c r="E37" s="133"/>
      <c r="F37" s="173"/>
      <c r="G37" s="134" t="s">
        <v>23</v>
      </c>
      <c r="H37" s="133"/>
      <c r="I37" s="132"/>
      <c r="J37" s="133"/>
      <c r="K37" s="134"/>
      <c r="L37" s="90"/>
      <c r="M37" s="90"/>
      <c r="N37" s="90"/>
      <c r="O37" s="90"/>
      <c r="P37" s="90"/>
      <c r="Q37" s="129"/>
      <c r="R37" s="130"/>
      <c r="S37" s="256" t="s">
        <v>25</v>
      </c>
      <c r="T37" s="256"/>
      <c r="U37" s="256"/>
      <c r="V37" s="256"/>
      <c r="W37" s="256"/>
      <c r="X37" s="256"/>
      <c r="Y37" s="257"/>
      <c r="Z37" s="90"/>
      <c r="AA37" s="90"/>
      <c r="AB37" s="90"/>
      <c r="AC37" s="90"/>
      <c r="AD37" s="90"/>
      <c r="AE37" s="133"/>
    </row>
    <row r="38" spans="1:31" s="18" customFormat="1" ht="13.5" thickBot="1">
      <c r="A38" s="135"/>
      <c r="B38" s="57"/>
      <c r="C38" s="57"/>
      <c r="D38" s="57"/>
      <c r="E38" s="57"/>
      <c r="F38" s="26"/>
      <c r="G38" s="73"/>
      <c r="H38" s="57"/>
      <c r="I38" s="135"/>
      <c r="J38" s="57"/>
      <c r="K38" s="73"/>
      <c r="L38" s="36"/>
      <c r="M38" s="36"/>
      <c r="N38" s="36"/>
      <c r="O38" s="36"/>
      <c r="P38" s="36"/>
      <c r="Q38" s="82"/>
      <c r="R38" s="83"/>
      <c r="S38" s="227" t="s">
        <v>26</v>
      </c>
      <c r="T38" s="227"/>
      <c r="U38" s="227"/>
      <c r="V38" s="227"/>
      <c r="W38" s="227"/>
      <c r="X38" s="227"/>
      <c r="Y38" s="228"/>
      <c r="Z38" s="36"/>
      <c r="AA38" s="36"/>
      <c r="AB38" s="36"/>
      <c r="AC38" s="36"/>
      <c r="AD38" s="36"/>
      <c r="AE38" s="57"/>
    </row>
    <row r="39" spans="1:31" ht="12.75">
      <c r="A39" s="67" t="s">
        <v>20</v>
      </c>
      <c r="B39" s="48"/>
      <c r="C39" s="48"/>
      <c r="D39" s="48"/>
      <c r="E39" s="48"/>
      <c r="F39" s="170"/>
      <c r="G39" s="62" t="s">
        <v>21</v>
      </c>
      <c r="H39" s="48"/>
      <c r="I39" s="67"/>
      <c r="J39" s="48"/>
      <c r="K39" s="62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48"/>
    </row>
    <row r="40" spans="1:31" ht="12.75">
      <c r="A40" s="67"/>
      <c r="B40" s="48"/>
      <c r="C40" s="48"/>
      <c r="D40" s="48"/>
      <c r="E40" s="48"/>
      <c r="F40" s="48"/>
      <c r="G40" s="62"/>
      <c r="H40" s="48"/>
      <c r="I40" s="67"/>
      <c r="J40" s="48"/>
      <c r="K40" s="62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48"/>
    </row>
    <row r="41" spans="1:31" ht="12.75">
      <c r="A41" s="136" t="s">
        <v>28</v>
      </c>
      <c r="B41" s="48"/>
      <c r="C41" s="48"/>
      <c r="D41" s="48"/>
      <c r="E41" s="48"/>
      <c r="F41" s="48"/>
      <c r="G41" s="62"/>
      <c r="H41" s="48"/>
      <c r="I41" s="67"/>
      <c r="J41" s="137" t="str">
        <f>IF(S27=0,"positivo","negativo")</f>
        <v>positivo</v>
      </c>
      <c r="K41" s="62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48"/>
    </row>
    <row r="42" spans="1:31" ht="12.75">
      <c r="A42" s="138"/>
      <c r="B42" s="48"/>
      <c r="C42" s="48"/>
      <c r="D42" s="48"/>
      <c r="E42" s="48"/>
      <c r="F42" s="48"/>
      <c r="G42" s="62"/>
      <c r="H42" s="48"/>
      <c r="I42" s="67"/>
      <c r="J42" s="48"/>
      <c r="K42" s="62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48"/>
    </row>
    <row r="43" spans="1:31" ht="12.75">
      <c r="A43" s="67" t="s">
        <v>31</v>
      </c>
      <c r="B43" s="48"/>
      <c r="C43" s="48"/>
      <c r="D43" s="48"/>
      <c r="E43" s="48"/>
      <c r="F43" s="139" t="e">
        <f>ABS(D30-L30)</f>
        <v>#DIV/0!</v>
      </c>
      <c r="G43" s="62"/>
      <c r="H43" s="48"/>
      <c r="I43" s="67"/>
      <c r="J43" s="140" t="e">
        <f>IF(F43&lt;=0.01,"positivo","negativo")</f>
        <v>#DIV/0!</v>
      </c>
      <c r="K43" s="62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48"/>
    </row>
    <row r="44" spans="1:31" ht="12.75">
      <c r="A44" s="67"/>
      <c r="B44" s="48"/>
      <c r="C44" s="48"/>
      <c r="D44" s="48"/>
      <c r="E44" s="48"/>
      <c r="F44" s="48"/>
      <c r="G44" s="62"/>
      <c r="H44" s="48"/>
      <c r="I44" s="67"/>
      <c r="J44" s="48"/>
      <c r="K44" s="62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48"/>
    </row>
    <row r="45" spans="1:31" ht="12.75">
      <c r="A45" s="67" t="s">
        <v>29</v>
      </c>
      <c r="B45" s="48"/>
      <c r="C45" s="48"/>
      <c r="D45" s="48"/>
      <c r="E45" s="48"/>
      <c r="F45" s="170"/>
      <c r="G45" s="62" t="s">
        <v>17</v>
      </c>
      <c r="H45" s="48"/>
      <c r="I45" s="67"/>
      <c r="J45" s="140" t="str">
        <f>IF(F45&lt;=0.5,"positivo","negativo")</f>
        <v>positivo</v>
      </c>
      <c r="K45" s="62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48"/>
    </row>
    <row r="46" spans="1:31" ht="12.75">
      <c r="A46" s="67"/>
      <c r="B46" s="48"/>
      <c r="C46" s="48"/>
      <c r="D46" s="48"/>
      <c r="E46" s="48"/>
      <c r="F46" s="48"/>
      <c r="G46" s="62"/>
      <c r="H46" s="48"/>
      <c r="I46" s="67"/>
      <c r="J46" s="48"/>
      <c r="K46" s="62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48"/>
    </row>
    <row r="47" spans="1:31" ht="12.75">
      <c r="A47" s="67" t="s">
        <v>30</v>
      </c>
      <c r="B47" s="48"/>
      <c r="C47" s="48"/>
      <c r="D47" s="48"/>
      <c r="E47" s="48"/>
      <c r="F47" s="141">
        <f>(MAX(B27:B29,J27:J29))-(MIN(B27:B29,J27:J29))</f>
        <v>0</v>
      </c>
      <c r="G47" s="62" t="str">
        <f>C26</f>
        <v>Pa</v>
      </c>
      <c r="H47" s="48"/>
      <c r="I47" s="67"/>
      <c r="J47" s="140" t="e">
        <f>IF(F47&lt;=B32,"positivo","negativo")</f>
        <v>#DIV/0!</v>
      </c>
      <c r="K47" s="62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48"/>
    </row>
    <row r="48" spans="1:31" ht="13.5" thickBot="1">
      <c r="A48" s="82"/>
      <c r="B48" s="83"/>
      <c r="C48" s="83"/>
      <c r="D48" s="83"/>
      <c r="E48" s="83"/>
      <c r="F48" s="83"/>
      <c r="G48" s="84"/>
      <c r="H48" s="83"/>
      <c r="I48" s="82"/>
      <c r="J48" s="83"/>
      <c r="K48" s="8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48"/>
    </row>
    <row r="49" spans="1:31" ht="12.7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48"/>
    </row>
    <row r="50" spans="1:31" ht="13.5" thickBo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48"/>
    </row>
    <row r="51" spans="1:31" ht="13.5" thickBot="1">
      <c r="A51" s="244" t="s">
        <v>32</v>
      </c>
      <c r="B51" s="245"/>
      <c r="C51" s="245"/>
      <c r="D51" s="245"/>
      <c r="E51" s="245"/>
      <c r="F51" s="245"/>
      <c r="G51" s="246"/>
      <c r="H51" s="71"/>
      <c r="I51" s="244" t="s">
        <v>33</v>
      </c>
      <c r="J51" s="245"/>
      <c r="K51" s="245"/>
      <c r="L51" s="245"/>
      <c r="M51" s="245"/>
      <c r="N51" s="245"/>
      <c r="O51" s="246"/>
      <c r="P51" s="54"/>
      <c r="Q51" s="247"/>
      <c r="R51" s="247"/>
      <c r="S51" s="247"/>
      <c r="T51" s="247"/>
      <c r="U51" s="247"/>
      <c r="V51" s="247"/>
      <c r="W51" s="247"/>
      <c r="X51" s="44"/>
      <c r="Y51" s="199"/>
      <c r="Z51" s="199"/>
      <c r="AA51" s="199"/>
      <c r="AB51" s="199"/>
      <c r="AC51" s="199"/>
      <c r="AD51" s="199"/>
      <c r="AE51" s="199"/>
    </row>
    <row r="52" spans="1:31" ht="13.5" thickBot="1">
      <c r="A52" s="85"/>
      <c r="B52" s="86" t="s">
        <v>10</v>
      </c>
      <c r="C52" s="86" t="s">
        <v>11</v>
      </c>
      <c r="D52" s="87" t="s">
        <v>3</v>
      </c>
      <c r="E52" s="238"/>
      <c r="F52" s="239"/>
      <c r="G52" s="88"/>
      <c r="H52" s="89"/>
      <c r="I52" s="85"/>
      <c r="J52" s="86" t="s">
        <v>10</v>
      </c>
      <c r="K52" s="86" t="s">
        <v>11</v>
      </c>
      <c r="L52" s="87" t="s">
        <v>3</v>
      </c>
      <c r="M52" s="238"/>
      <c r="N52" s="239"/>
      <c r="O52" s="88"/>
      <c r="P52" s="90"/>
      <c r="Q52" s="142"/>
      <c r="R52" s="143"/>
      <c r="S52" s="143"/>
      <c r="T52" s="143"/>
      <c r="U52" s="143"/>
      <c r="V52" s="143"/>
      <c r="W52" s="143"/>
      <c r="X52" s="90"/>
      <c r="Y52" s="90"/>
      <c r="Z52" s="90"/>
      <c r="AA52" s="89"/>
      <c r="AB52" s="91"/>
      <c r="AC52" s="89"/>
      <c r="AD52" s="89"/>
      <c r="AE52" s="89"/>
    </row>
    <row r="53" spans="1:31" ht="25.5">
      <c r="A53" s="92" t="s">
        <v>1</v>
      </c>
      <c r="B53" s="93" t="s">
        <v>5</v>
      </c>
      <c r="C53" s="93" t="s">
        <v>6</v>
      </c>
      <c r="D53" s="94" t="s">
        <v>4</v>
      </c>
      <c r="E53" s="95"/>
      <c r="F53" s="95"/>
      <c r="G53" s="96"/>
      <c r="H53" s="37"/>
      <c r="I53" s="92" t="s">
        <v>1</v>
      </c>
      <c r="J53" s="93" t="s">
        <v>5</v>
      </c>
      <c r="K53" s="93" t="s">
        <v>6</v>
      </c>
      <c r="L53" s="94" t="s">
        <v>4</v>
      </c>
      <c r="M53" s="95"/>
      <c r="N53" s="95"/>
      <c r="O53" s="96"/>
      <c r="P53" s="36"/>
      <c r="Q53" s="144"/>
      <c r="R53" s="145"/>
      <c r="S53" s="145"/>
      <c r="T53" s="145"/>
      <c r="U53" s="145"/>
      <c r="V53" s="145"/>
      <c r="W53" s="145"/>
      <c r="X53" s="36"/>
      <c r="Y53" s="36"/>
      <c r="Z53" s="36"/>
      <c r="AA53" s="37"/>
      <c r="AB53" s="38"/>
      <c r="AC53" s="39"/>
      <c r="AD53" s="39"/>
      <c r="AE53" s="37"/>
    </row>
    <row r="54" spans="1:31" ht="12.75">
      <c r="A54" s="1"/>
      <c r="B54" s="164" t="str">
        <f>W19</f>
        <v>Pa</v>
      </c>
      <c r="C54" s="164" t="str">
        <f>W19</f>
        <v>Pa</v>
      </c>
      <c r="D54" s="2"/>
      <c r="E54" s="2"/>
      <c r="F54" s="2"/>
      <c r="G54" s="3"/>
      <c r="H54" s="10"/>
      <c r="I54" s="1"/>
      <c r="J54" s="2" t="str">
        <f>W19</f>
        <v>Pa</v>
      </c>
      <c r="K54" s="2" t="str">
        <f>W19</f>
        <v>Pa</v>
      </c>
      <c r="L54" s="2"/>
      <c r="M54" s="2"/>
      <c r="N54" s="2"/>
      <c r="O54" s="3"/>
      <c r="P54" s="54"/>
      <c r="Q54" s="98"/>
      <c r="R54" s="98"/>
      <c r="S54" s="98"/>
      <c r="T54" s="35"/>
      <c r="U54" s="35"/>
      <c r="V54" s="35"/>
      <c r="W54" s="35"/>
      <c r="X54" s="40"/>
      <c r="Y54" s="40"/>
      <c r="Z54" s="40"/>
      <c r="AA54" s="40"/>
      <c r="AB54" s="40"/>
      <c r="AC54" s="40"/>
      <c r="AD54" s="40"/>
      <c r="AE54" s="40"/>
    </row>
    <row r="55" spans="1:31" ht="12.75">
      <c r="A55" s="4">
        <v>1</v>
      </c>
      <c r="B55" s="171"/>
      <c r="C55" s="171"/>
      <c r="D55" s="32" t="e">
        <f>+$V$16*SQRT(C55/B55)</f>
        <v>#DIV/0!</v>
      </c>
      <c r="E55" s="231"/>
      <c r="F55" s="231"/>
      <c r="G55" s="234"/>
      <c r="H55" s="11"/>
      <c r="I55" s="4">
        <v>1</v>
      </c>
      <c r="J55" s="171"/>
      <c r="K55" s="171"/>
      <c r="L55" s="32" t="e">
        <f>+$V$16*SQRT(K55/J55)</f>
        <v>#DIV/0!</v>
      </c>
      <c r="M55" s="231"/>
      <c r="N55" s="231"/>
      <c r="O55" s="234"/>
      <c r="P55" s="54"/>
      <c r="Q55" s="99" t="e">
        <f>ABS(D55-$D$58)</f>
        <v>#DIV/0!</v>
      </c>
      <c r="R55" s="100"/>
      <c r="S55" s="101">
        <f>COUNTIF(Q55:Q60,"&gt;=0,02")</f>
        <v>0</v>
      </c>
      <c r="T55" s="102"/>
      <c r="U55" s="103"/>
      <c r="V55" s="103"/>
      <c r="W55" s="146"/>
      <c r="X55" s="42"/>
      <c r="Y55" s="43"/>
      <c r="Z55" s="42"/>
      <c r="AA55" s="42"/>
      <c r="AB55" s="45"/>
      <c r="AC55" s="46"/>
      <c r="AD55" s="46"/>
      <c r="AE55" s="41"/>
    </row>
    <row r="56" spans="1:31" ht="12.75">
      <c r="A56" s="4">
        <v>2</v>
      </c>
      <c r="B56" s="171"/>
      <c r="C56" s="171"/>
      <c r="D56" s="32" t="e">
        <f>+$V$16*SQRT(C56/B56)</f>
        <v>#DIV/0!</v>
      </c>
      <c r="E56" s="232"/>
      <c r="F56" s="232"/>
      <c r="G56" s="235"/>
      <c r="H56" s="11"/>
      <c r="I56" s="4">
        <v>2</v>
      </c>
      <c r="J56" s="171"/>
      <c r="K56" s="171"/>
      <c r="L56" s="32" t="e">
        <f>+$V$16*SQRT(K56/J56)</f>
        <v>#DIV/0!</v>
      </c>
      <c r="M56" s="232"/>
      <c r="N56" s="232"/>
      <c r="O56" s="235"/>
      <c r="P56" s="54"/>
      <c r="Q56" s="99" t="e">
        <f>ABS(D56-$D$58)</f>
        <v>#DIV/0!</v>
      </c>
      <c r="R56" s="100"/>
      <c r="S56" s="104"/>
      <c r="T56" s="102"/>
      <c r="U56" s="105"/>
      <c r="V56" s="105"/>
      <c r="W56" s="146"/>
      <c r="X56" s="42"/>
      <c r="Y56" s="43"/>
      <c r="Z56" s="42"/>
      <c r="AA56" s="42"/>
      <c r="AB56" s="45"/>
      <c r="AC56" s="47"/>
      <c r="AD56" s="47"/>
      <c r="AE56" s="41"/>
    </row>
    <row r="57" spans="1:31" ht="13.5" thickBot="1">
      <c r="A57" s="5">
        <v>3</v>
      </c>
      <c r="B57" s="172"/>
      <c r="C57" s="172"/>
      <c r="D57" s="33" t="e">
        <f>+$V$16*SQRT(C57/B57)</f>
        <v>#DIV/0!</v>
      </c>
      <c r="E57" s="233"/>
      <c r="F57" s="233"/>
      <c r="G57" s="236"/>
      <c r="H57" s="11"/>
      <c r="I57" s="5">
        <v>3</v>
      </c>
      <c r="J57" s="172"/>
      <c r="K57" s="172"/>
      <c r="L57" s="33" t="e">
        <f>+$V$16*SQRT(K57/J57)</f>
        <v>#DIV/0!</v>
      </c>
      <c r="M57" s="233"/>
      <c r="N57" s="233"/>
      <c r="O57" s="236"/>
      <c r="P57" s="54"/>
      <c r="Q57" s="99" t="e">
        <f>ABS(D57-$D$58)</f>
        <v>#DIV/0!</v>
      </c>
      <c r="R57" s="100"/>
      <c r="S57" s="104"/>
      <c r="T57" s="102"/>
      <c r="U57" s="105"/>
      <c r="V57" s="105"/>
      <c r="W57" s="146"/>
      <c r="X57" s="42"/>
      <c r="Y57" s="43"/>
      <c r="Z57" s="42"/>
      <c r="AA57" s="42"/>
      <c r="AB57" s="45"/>
      <c r="AC57" s="47"/>
      <c r="AD57" s="47"/>
      <c r="AE57" s="41"/>
    </row>
    <row r="58" spans="1:31" ht="12.75">
      <c r="A58" s="54"/>
      <c r="B58" s="102"/>
      <c r="C58" s="107"/>
      <c r="D58" s="108" t="e">
        <f>AVERAGE(D55:D57)</f>
        <v>#DIV/0!</v>
      </c>
      <c r="E58" s="109"/>
      <c r="F58" s="54"/>
      <c r="G58" s="45"/>
      <c r="H58" s="48"/>
      <c r="I58" s="54"/>
      <c r="J58" s="102"/>
      <c r="K58" s="107"/>
      <c r="L58" s="108" t="e">
        <f>AVERAGE(L55:L57)</f>
        <v>#DIV/0!</v>
      </c>
      <c r="M58" s="48"/>
      <c r="N58" s="54"/>
      <c r="O58" s="50"/>
      <c r="P58" s="54"/>
      <c r="Q58" s="99" t="e">
        <f>ABS(L55-$L$58)</f>
        <v>#DIV/0!</v>
      </c>
      <c r="R58" s="110"/>
      <c r="S58" s="111"/>
      <c r="T58" s="112"/>
      <c r="U58" s="109"/>
      <c r="V58" s="109"/>
      <c r="W58" s="102"/>
      <c r="X58" s="48"/>
      <c r="Y58" s="48"/>
      <c r="Z58" s="45"/>
      <c r="AA58" s="49"/>
      <c r="AB58" s="50"/>
      <c r="AC58" s="48"/>
      <c r="AD58" s="48"/>
      <c r="AE58" s="50"/>
    </row>
    <row r="59" spans="1:31" ht="13.5" thickBot="1">
      <c r="A59" s="54"/>
      <c r="B59" s="110"/>
      <c r="C59" s="114"/>
      <c r="D59" s="110"/>
      <c r="E59" s="48"/>
      <c r="F59" s="54"/>
      <c r="G59" s="45"/>
      <c r="H59" s="48"/>
      <c r="I59" s="45"/>
      <c r="J59" s="113"/>
      <c r="K59" s="48"/>
      <c r="L59" s="54"/>
      <c r="M59" s="54"/>
      <c r="N59" s="54"/>
      <c r="O59" s="54"/>
      <c r="P59" s="54"/>
      <c r="Q59" s="99" t="e">
        <f>ABS(L56-$L$58)</f>
        <v>#DIV/0!</v>
      </c>
      <c r="R59" s="110"/>
      <c r="S59" s="114"/>
      <c r="T59" s="102"/>
      <c r="U59" s="109"/>
      <c r="V59" s="106"/>
      <c r="W59" s="102"/>
      <c r="X59" s="48"/>
      <c r="Y59" s="45"/>
      <c r="Z59" s="113"/>
      <c r="AA59" s="48"/>
      <c r="AB59" s="48"/>
      <c r="AC59" s="48"/>
      <c r="AD59" s="48"/>
      <c r="AE59" s="48"/>
    </row>
    <row r="60" spans="1:31" ht="12.75">
      <c r="A60" s="54"/>
      <c r="B60" s="115" t="e">
        <f>(AVERAGE(B55:B57,J55:J57))*0.05</f>
        <v>#DIV/0!</v>
      </c>
      <c r="C60" s="100"/>
      <c r="D60" s="100"/>
      <c r="E60" s="54"/>
      <c r="F60" s="54"/>
      <c r="G60" s="54"/>
      <c r="H60" s="240" t="s">
        <v>38</v>
      </c>
      <c r="I60" s="241"/>
      <c r="J60" s="241"/>
      <c r="K60" s="241"/>
      <c r="L60" s="252" t="e">
        <f>AVERAGE(D55:D57,L55:L57)</f>
        <v>#DIV/0!</v>
      </c>
      <c r="M60" s="253"/>
      <c r="N60" s="116"/>
      <c r="O60" s="54"/>
      <c r="P60" s="54"/>
      <c r="Q60" s="99" t="e">
        <f>ABS(L57-$L$58)</f>
        <v>#DIV/0!</v>
      </c>
      <c r="R60" s="117"/>
      <c r="S60" s="118"/>
      <c r="T60" s="106"/>
      <c r="U60" s="119"/>
      <c r="V60" s="119"/>
      <c r="W60" s="106"/>
      <c r="X60" s="120"/>
      <c r="Y60" s="121"/>
      <c r="Z60" s="122"/>
      <c r="AA60" s="237"/>
      <c r="AB60" s="237"/>
      <c r="AC60" s="237"/>
      <c r="AD60" s="116"/>
      <c r="AE60" s="48"/>
    </row>
    <row r="61" spans="1:31" ht="13.5" thickBot="1">
      <c r="A61" s="54"/>
      <c r="B61" s="100"/>
      <c r="C61" s="100"/>
      <c r="D61" s="100"/>
      <c r="E61" s="54"/>
      <c r="F61" s="54"/>
      <c r="G61" s="54"/>
      <c r="H61" s="242"/>
      <c r="I61" s="243"/>
      <c r="J61" s="243"/>
      <c r="K61" s="243"/>
      <c r="L61" s="254"/>
      <c r="M61" s="255"/>
      <c r="N61" s="123"/>
      <c r="O61" s="54"/>
      <c r="P61" s="54"/>
      <c r="Q61" s="117"/>
      <c r="R61" s="117"/>
      <c r="S61" s="100"/>
      <c r="T61" s="106"/>
      <c r="U61" s="106"/>
      <c r="V61" s="106"/>
      <c r="W61" s="106"/>
      <c r="X61" s="54"/>
      <c r="Y61" s="48"/>
      <c r="Z61" s="226"/>
      <c r="AA61" s="226"/>
      <c r="AB61" s="226"/>
      <c r="AC61" s="226"/>
      <c r="AD61" s="123"/>
      <c r="AE61" s="48"/>
    </row>
    <row r="62" spans="1:31" ht="12.75">
      <c r="A62" s="125"/>
      <c r="B62" s="125"/>
      <c r="C62" s="54"/>
      <c r="D62" s="54"/>
      <c r="E62" s="54"/>
      <c r="F62" s="54"/>
      <c r="G62" s="54"/>
      <c r="H62" s="54"/>
      <c r="I62" s="54"/>
      <c r="J62" s="48"/>
      <c r="K62" s="48"/>
      <c r="L62" s="54"/>
      <c r="M62" s="54"/>
      <c r="N62" s="54"/>
      <c r="O62" s="54"/>
      <c r="P62" s="54"/>
      <c r="Q62" s="125"/>
      <c r="R62" s="125"/>
      <c r="S62" s="54"/>
      <c r="T62" s="54"/>
      <c r="U62" s="54"/>
      <c r="V62" s="54"/>
      <c r="W62" s="54"/>
      <c r="X62" s="54"/>
      <c r="Y62" s="48"/>
      <c r="Z62" s="48"/>
      <c r="AA62" s="48"/>
      <c r="AB62" s="48"/>
      <c r="AC62" s="48"/>
      <c r="AD62" s="48"/>
      <c r="AE62" s="48"/>
    </row>
    <row r="63" spans="1:31" ht="13.5" thickBot="1">
      <c r="A63" s="125"/>
      <c r="B63" s="125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125"/>
      <c r="R63" s="125"/>
      <c r="S63" s="54"/>
      <c r="T63" s="54"/>
      <c r="U63" s="54"/>
      <c r="V63" s="54"/>
      <c r="W63" s="54"/>
      <c r="X63" s="54"/>
      <c r="Y63" s="221"/>
      <c r="Z63" s="221"/>
      <c r="AA63" s="221"/>
      <c r="AB63" s="221"/>
      <c r="AC63" s="222"/>
      <c r="AD63" s="222"/>
      <c r="AE63" s="48"/>
    </row>
    <row r="64" spans="1:31" ht="15">
      <c r="A64" s="126" t="s">
        <v>16</v>
      </c>
      <c r="B64" s="127"/>
      <c r="C64" s="127"/>
      <c r="D64" s="127"/>
      <c r="E64" s="127"/>
      <c r="F64" s="127"/>
      <c r="G64" s="128"/>
      <c r="H64" s="127"/>
      <c r="I64" s="260" t="s">
        <v>34</v>
      </c>
      <c r="J64" s="261"/>
      <c r="K64" s="262"/>
      <c r="L64" s="54"/>
      <c r="M64" s="54"/>
      <c r="N64" s="54"/>
      <c r="O64" s="54"/>
      <c r="P64" s="54"/>
      <c r="Q64" s="248" t="s">
        <v>9</v>
      </c>
      <c r="R64" s="249"/>
      <c r="S64" s="229" t="s">
        <v>53</v>
      </c>
      <c r="T64" s="229"/>
      <c r="U64" s="229"/>
      <c r="V64" s="229"/>
      <c r="W64" s="229"/>
      <c r="X64" s="229"/>
      <c r="Y64" s="230"/>
      <c r="Z64" s="48"/>
      <c r="AA64" s="48"/>
      <c r="AB64" s="48"/>
      <c r="AC64" s="48"/>
      <c r="AD64" s="48"/>
      <c r="AE64" s="48"/>
    </row>
    <row r="65" spans="1:31" ht="16.5" thickBot="1">
      <c r="A65" s="82"/>
      <c r="B65" s="83"/>
      <c r="C65" s="83"/>
      <c r="D65" s="83"/>
      <c r="E65" s="83"/>
      <c r="F65" s="83"/>
      <c r="G65" s="84"/>
      <c r="H65" s="48"/>
      <c r="I65" s="263"/>
      <c r="J65" s="227"/>
      <c r="K65" s="228"/>
      <c r="L65" s="54"/>
      <c r="M65" s="54"/>
      <c r="N65" s="54"/>
      <c r="O65" s="54"/>
      <c r="P65" s="54"/>
      <c r="Q65" s="250"/>
      <c r="R65" s="251"/>
      <c r="S65" s="48" t="s">
        <v>27</v>
      </c>
      <c r="T65" s="48"/>
      <c r="U65" s="48"/>
      <c r="V65" s="48"/>
      <c r="W65" s="48"/>
      <c r="X65" s="48"/>
      <c r="Y65" s="131"/>
      <c r="Z65" s="54"/>
      <c r="AA65" s="54"/>
      <c r="AB65" s="54"/>
      <c r="AC65" s="54"/>
      <c r="AD65" s="54"/>
      <c r="AE65" s="48"/>
    </row>
    <row r="66" spans="1:31" ht="12.75">
      <c r="A66" s="264"/>
      <c r="B66" s="265"/>
      <c r="C66" s="133"/>
      <c r="D66" s="133"/>
      <c r="E66" s="133"/>
      <c r="F66" s="133"/>
      <c r="G66" s="134"/>
      <c r="H66" s="133"/>
      <c r="I66" s="132"/>
      <c r="J66" s="133"/>
      <c r="K66" s="134"/>
      <c r="L66" s="90"/>
      <c r="M66" s="90"/>
      <c r="N66" s="90"/>
      <c r="O66" s="90"/>
      <c r="P66" s="90"/>
      <c r="Q66" s="129"/>
      <c r="R66" s="130"/>
      <c r="S66" s="256" t="s">
        <v>25</v>
      </c>
      <c r="T66" s="256"/>
      <c r="U66" s="256"/>
      <c r="V66" s="256"/>
      <c r="W66" s="256"/>
      <c r="X66" s="256"/>
      <c r="Y66" s="257"/>
      <c r="Z66" s="90"/>
      <c r="AA66" s="90"/>
      <c r="AB66" s="90"/>
      <c r="AC66" s="90"/>
      <c r="AD66" s="90"/>
      <c r="AE66" s="133"/>
    </row>
    <row r="67" spans="1:31" ht="13.5" thickBot="1">
      <c r="A67" s="135"/>
      <c r="B67" s="57"/>
      <c r="C67" s="57"/>
      <c r="D67" s="57"/>
      <c r="E67" s="57"/>
      <c r="F67" s="57"/>
      <c r="G67" s="73"/>
      <c r="H67" s="57"/>
      <c r="I67" s="135"/>
      <c r="J67" s="57"/>
      <c r="K67" s="73"/>
      <c r="L67" s="36"/>
      <c r="M67" s="36"/>
      <c r="N67" s="36"/>
      <c r="O67" s="36"/>
      <c r="P67" s="36"/>
      <c r="Q67" s="82"/>
      <c r="R67" s="83"/>
      <c r="S67" s="227" t="s">
        <v>26</v>
      </c>
      <c r="T67" s="227"/>
      <c r="U67" s="227"/>
      <c r="V67" s="227"/>
      <c r="W67" s="227"/>
      <c r="X67" s="227"/>
      <c r="Y67" s="228"/>
      <c r="Z67" s="36"/>
      <c r="AA67" s="36"/>
      <c r="AB67" s="36"/>
      <c r="AC67" s="36"/>
      <c r="AD67" s="36"/>
      <c r="AE67" s="57"/>
    </row>
    <row r="68" spans="1:31" ht="12.75">
      <c r="A68" s="67" t="s">
        <v>20</v>
      </c>
      <c r="B68" s="48"/>
      <c r="C68" s="48"/>
      <c r="D68" s="48"/>
      <c r="E68" s="48"/>
      <c r="F68" s="170"/>
      <c r="G68" s="62" t="s">
        <v>21</v>
      </c>
      <c r="H68" s="48"/>
      <c r="I68" s="67"/>
      <c r="J68" s="48"/>
      <c r="K68" s="62"/>
      <c r="L68" s="54"/>
      <c r="M68" s="54"/>
      <c r="N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48"/>
    </row>
    <row r="69" spans="1:31" ht="12.75">
      <c r="A69" s="67"/>
      <c r="B69" s="48"/>
      <c r="C69" s="48"/>
      <c r="D69" s="48"/>
      <c r="E69" s="48"/>
      <c r="F69" s="48"/>
      <c r="G69" s="62"/>
      <c r="H69" s="48"/>
      <c r="I69" s="67"/>
      <c r="J69" s="48"/>
      <c r="K69" s="62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48"/>
    </row>
    <row r="70" spans="1:31" ht="12.75">
      <c r="A70" s="136" t="s">
        <v>28</v>
      </c>
      <c r="B70" s="48"/>
      <c r="C70" s="48"/>
      <c r="D70" s="48"/>
      <c r="E70" s="48"/>
      <c r="F70" s="48"/>
      <c r="G70" s="62"/>
      <c r="H70" s="48"/>
      <c r="I70" s="67"/>
      <c r="J70" s="137" t="str">
        <f>IF(S55=0,"positivo","negativo")</f>
        <v>positivo</v>
      </c>
      <c r="K70" s="62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48"/>
    </row>
    <row r="71" spans="1:31" ht="12.75">
      <c r="A71" s="138"/>
      <c r="B71" s="48"/>
      <c r="C71" s="48"/>
      <c r="D71" s="48"/>
      <c r="E71" s="48"/>
      <c r="F71" s="48"/>
      <c r="G71" s="62"/>
      <c r="H71" s="48"/>
      <c r="I71" s="67"/>
      <c r="J71" s="48"/>
      <c r="K71" s="62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48"/>
    </row>
    <row r="72" spans="1:31" ht="12.75">
      <c r="A72" s="67" t="s">
        <v>31</v>
      </c>
      <c r="B72" s="48"/>
      <c r="C72" s="48"/>
      <c r="D72" s="48"/>
      <c r="E72" s="48"/>
      <c r="F72" s="139" t="e">
        <f>ABS(D58-L58)</f>
        <v>#DIV/0!</v>
      </c>
      <c r="G72" s="62"/>
      <c r="H72" s="48"/>
      <c r="I72" s="67"/>
      <c r="J72" s="140" t="e">
        <f>IF(F72&lt;=0.01,"positivo","negativo")</f>
        <v>#DIV/0!</v>
      </c>
      <c r="K72" s="62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48"/>
    </row>
    <row r="73" spans="1:31" ht="12.75">
      <c r="A73" s="67"/>
      <c r="B73" s="48"/>
      <c r="C73" s="48"/>
      <c r="D73" s="48"/>
      <c r="E73" s="48"/>
      <c r="F73" s="48"/>
      <c r="G73" s="62"/>
      <c r="H73" s="48"/>
      <c r="I73" s="67"/>
      <c r="J73" s="48"/>
      <c r="K73" s="62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48"/>
    </row>
    <row r="74" spans="1:31" ht="12.75">
      <c r="A74" s="67" t="s">
        <v>29</v>
      </c>
      <c r="B74" s="48"/>
      <c r="C74" s="48"/>
      <c r="D74" s="48"/>
      <c r="E74" s="48"/>
      <c r="F74" s="170"/>
      <c r="G74" s="62" t="s">
        <v>17</v>
      </c>
      <c r="H74" s="48"/>
      <c r="I74" s="67"/>
      <c r="J74" s="140" t="str">
        <f>IF(F74&lt;=0.5,"positivo","negativo")</f>
        <v>positivo</v>
      </c>
      <c r="K74" s="62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48"/>
    </row>
    <row r="75" spans="1:31" ht="12.75">
      <c r="A75" s="67"/>
      <c r="B75" s="48"/>
      <c r="C75" s="48"/>
      <c r="D75" s="48"/>
      <c r="E75" s="48"/>
      <c r="F75" s="48"/>
      <c r="G75" s="62"/>
      <c r="H75" s="48"/>
      <c r="I75" s="67"/>
      <c r="J75" s="48"/>
      <c r="K75" s="62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48"/>
    </row>
    <row r="76" spans="1:31" ht="12.75">
      <c r="A76" s="67" t="s">
        <v>30</v>
      </c>
      <c r="B76" s="48"/>
      <c r="C76" s="48"/>
      <c r="D76" s="48"/>
      <c r="E76" s="48"/>
      <c r="F76" s="141">
        <f>(MAX(B55:B57,J55:J57))-(MIN(B55:B57,J55:J57))</f>
        <v>0</v>
      </c>
      <c r="G76" s="62" t="str">
        <f>C54</f>
        <v>Pa</v>
      </c>
      <c r="H76" s="48"/>
      <c r="I76" s="67"/>
      <c r="J76" s="140" t="e">
        <f>IF(F76&lt;=B60,"positivo","negativo")</f>
        <v>#DIV/0!</v>
      </c>
      <c r="K76" s="62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48"/>
    </row>
    <row r="77" spans="1:31" ht="13.5" thickBot="1">
      <c r="A77" s="82"/>
      <c r="B77" s="83"/>
      <c r="C77" s="83"/>
      <c r="D77" s="83"/>
      <c r="E77" s="83"/>
      <c r="F77" s="83"/>
      <c r="G77" s="84"/>
      <c r="H77" s="83"/>
      <c r="I77" s="82"/>
      <c r="J77" s="83"/>
      <c r="K77" s="8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48"/>
    </row>
    <row r="78" spans="1:31" ht="12.7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48"/>
    </row>
    <row r="79" spans="1:31" ht="13.5" thickBo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48"/>
    </row>
    <row r="80" spans="1:31" ht="13.5" thickBot="1">
      <c r="A80" s="244" t="s">
        <v>36</v>
      </c>
      <c r="B80" s="245"/>
      <c r="C80" s="245"/>
      <c r="D80" s="245"/>
      <c r="E80" s="245"/>
      <c r="F80" s="245"/>
      <c r="G80" s="246"/>
      <c r="H80" s="71"/>
      <c r="I80" s="244" t="s">
        <v>37</v>
      </c>
      <c r="J80" s="245"/>
      <c r="K80" s="245"/>
      <c r="L80" s="245"/>
      <c r="M80" s="245"/>
      <c r="N80" s="245"/>
      <c r="O80" s="246"/>
      <c r="P80" s="54"/>
      <c r="Q80" s="199"/>
      <c r="R80" s="199"/>
      <c r="S80" s="199"/>
      <c r="T80" s="199"/>
      <c r="U80" s="199"/>
      <c r="V80" s="199"/>
      <c r="W80" s="199"/>
      <c r="X80" s="44"/>
      <c r="Y80" s="199"/>
      <c r="Z80" s="199"/>
      <c r="AA80" s="199"/>
      <c r="AB80" s="199"/>
      <c r="AC80" s="199"/>
      <c r="AD80" s="199"/>
      <c r="AE80" s="199"/>
    </row>
    <row r="81" spans="1:31" ht="13.5" thickBot="1">
      <c r="A81" s="85"/>
      <c r="B81" s="86" t="s">
        <v>10</v>
      </c>
      <c r="C81" s="86" t="s">
        <v>11</v>
      </c>
      <c r="D81" s="87" t="s">
        <v>3</v>
      </c>
      <c r="E81" s="238"/>
      <c r="F81" s="239"/>
      <c r="G81" s="88"/>
      <c r="H81" s="89"/>
      <c r="I81" s="85"/>
      <c r="J81" s="86" t="s">
        <v>10</v>
      </c>
      <c r="K81" s="86" t="s">
        <v>11</v>
      </c>
      <c r="L81" s="87" t="s">
        <v>3</v>
      </c>
      <c r="M81" s="238"/>
      <c r="N81" s="239"/>
      <c r="O81" s="88"/>
      <c r="P81" s="143"/>
      <c r="Q81" s="142"/>
      <c r="R81" s="143"/>
      <c r="S81" s="143"/>
      <c r="T81" s="90"/>
      <c r="U81" s="90"/>
      <c r="V81" s="90"/>
      <c r="W81" s="90"/>
      <c r="X81" s="90"/>
      <c r="Y81" s="90"/>
      <c r="Z81" s="90"/>
      <c r="AA81" s="89"/>
      <c r="AB81" s="91"/>
      <c r="AC81" s="89"/>
      <c r="AD81" s="89"/>
      <c r="AE81" s="89"/>
    </row>
    <row r="82" spans="1:31" ht="25.5">
      <c r="A82" s="92" t="s">
        <v>1</v>
      </c>
      <c r="B82" s="93" t="s">
        <v>5</v>
      </c>
      <c r="C82" s="93" t="s">
        <v>6</v>
      </c>
      <c r="D82" s="94" t="s">
        <v>4</v>
      </c>
      <c r="E82" s="95"/>
      <c r="F82" s="95"/>
      <c r="G82" s="96"/>
      <c r="H82" s="37"/>
      <c r="I82" s="92" t="s">
        <v>1</v>
      </c>
      <c r="J82" s="93" t="s">
        <v>5</v>
      </c>
      <c r="K82" s="93" t="s">
        <v>6</v>
      </c>
      <c r="L82" s="94" t="s">
        <v>4</v>
      </c>
      <c r="M82" s="95"/>
      <c r="N82" s="95"/>
      <c r="O82" s="96"/>
      <c r="P82" s="145"/>
      <c r="Q82" s="147"/>
      <c r="R82" s="148"/>
      <c r="S82" s="148"/>
      <c r="T82" s="36"/>
      <c r="U82" s="36"/>
      <c r="V82" s="36"/>
      <c r="W82" s="36"/>
      <c r="X82" s="36"/>
      <c r="Y82" s="36"/>
      <c r="Z82" s="36"/>
      <c r="AA82" s="37"/>
      <c r="AB82" s="38"/>
      <c r="AC82" s="39"/>
      <c r="AD82" s="39"/>
      <c r="AE82" s="37"/>
    </row>
    <row r="83" spans="1:31" ht="12.75">
      <c r="A83" s="1"/>
      <c r="B83" s="164" t="str">
        <f>W19</f>
        <v>Pa</v>
      </c>
      <c r="C83" s="164" t="str">
        <f>W19</f>
        <v>Pa</v>
      </c>
      <c r="D83" s="2"/>
      <c r="E83" s="2"/>
      <c r="F83" s="2"/>
      <c r="G83" s="3"/>
      <c r="H83" s="10"/>
      <c r="I83" s="1"/>
      <c r="J83" s="2" t="str">
        <f>W19</f>
        <v>Pa</v>
      </c>
      <c r="K83" s="2" t="str">
        <f>W19</f>
        <v>Pa</v>
      </c>
      <c r="L83" s="2"/>
      <c r="M83" s="2"/>
      <c r="N83" s="2"/>
      <c r="O83" s="3"/>
      <c r="P83" s="106"/>
      <c r="Q83" s="98"/>
      <c r="R83" s="98"/>
      <c r="S83" s="98"/>
      <c r="T83" s="98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ht="12.75">
      <c r="A84" s="4">
        <v>1</v>
      </c>
      <c r="B84" s="171"/>
      <c r="C84" s="171"/>
      <c r="D84" s="32" t="e">
        <f>+$V$16*SQRT(C84/B84)</f>
        <v>#DIV/0!</v>
      </c>
      <c r="E84" s="231"/>
      <c r="F84" s="231"/>
      <c r="G84" s="234"/>
      <c r="H84" s="11"/>
      <c r="I84" s="4">
        <v>1</v>
      </c>
      <c r="J84" s="171"/>
      <c r="K84" s="171"/>
      <c r="L84" s="32" t="e">
        <f>+$V$16*SQRT(K84/J84)</f>
        <v>#DIV/0!</v>
      </c>
      <c r="M84" s="231"/>
      <c r="N84" s="231"/>
      <c r="O84" s="234"/>
      <c r="P84" s="106"/>
      <c r="Q84" s="99" t="e">
        <f>ABS(D84-$D$87)</f>
        <v>#DIV/0!</v>
      </c>
      <c r="R84" s="100"/>
      <c r="S84" s="101">
        <f>COUNTIF(Q84:Q89,"&gt;=0,02")</f>
        <v>0</v>
      </c>
      <c r="T84" s="110"/>
      <c r="U84" s="46"/>
      <c r="V84" s="46"/>
      <c r="W84" s="41"/>
      <c r="X84" s="42"/>
      <c r="Y84" s="43"/>
      <c r="Z84" s="42"/>
      <c r="AA84" s="42"/>
      <c r="AB84" s="45"/>
      <c r="AC84" s="46"/>
      <c r="AD84" s="46"/>
      <c r="AE84" s="41"/>
    </row>
    <row r="85" spans="1:31" ht="12.75">
      <c r="A85" s="4">
        <v>2</v>
      </c>
      <c r="B85" s="171"/>
      <c r="C85" s="171"/>
      <c r="D85" s="32" t="e">
        <f>+$V$16*SQRT(C85/B85)</f>
        <v>#DIV/0!</v>
      </c>
      <c r="E85" s="232"/>
      <c r="F85" s="232"/>
      <c r="G85" s="235"/>
      <c r="H85" s="11"/>
      <c r="I85" s="4">
        <v>2</v>
      </c>
      <c r="J85" s="171"/>
      <c r="K85" s="171"/>
      <c r="L85" s="32" t="e">
        <f>+$V$16*SQRT(K85/J85)</f>
        <v>#DIV/0!</v>
      </c>
      <c r="M85" s="232"/>
      <c r="N85" s="232"/>
      <c r="O85" s="235"/>
      <c r="P85" s="106"/>
      <c r="Q85" s="99" t="e">
        <f>ABS(D85-$D$87)</f>
        <v>#DIV/0!</v>
      </c>
      <c r="R85" s="100"/>
      <c r="S85" s="104"/>
      <c r="T85" s="110"/>
      <c r="U85" s="47"/>
      <c r="V85" s="47"/>
      <c r="W85" s="41"/>
      <c r="X85" s="42"/>
      <c r="Y85" s="43"/>
      <c r="Z85" s="42"/>
      <c r="AA85" s="42"/>
      <c r="AB85" s="45"/>
      <c r="AC85" s="47"/>
      <c r="AD85" s="47"/>
      <c r="AE85" s="41"/>
    </row>
    <row r="86" spans="1:31" ht="13.5" thickBot="1">
      <c r="A86" s="5">
        <v>3</v>
      </c>
      <c r="B86" s="172"/>
      <c r="C86" s="172"/>
      <c r="D86" s="33" t="e">
        <f>+$V$16*SQRT(C86/B86)</f>
        <v>#DIV/0!</v>
      </c>
      <c r="E86" s="233"/>
      <c r="F86" s="233"/>
      <c r="G86" s="236"/>
      <c r="H86" s="11"/>
      <c r="I86" s="5">
        <v>3</v>
      </c>
      <c r="J86" s="172"/>
      <c r="K86" s="172"/>
      <c r="L86" s="33" t="e">
        <f>+$V$16*SQRT(K86/J86)</f>
        <v>#DIV/0!</v>
      </c>
      <c r="M86" s="233"/>
      <c r="N86" s="233"/>
      <c r="O86" s="236"/>
      <c r="P86" s="106"/>
      <c r="Q86" s="99" t="e">
        <f>ABS(D86-$D$87)</f>
        <v>#DIV/0!</v>
      </c>
      <c r="R86" s="100"/>
      <c r="S86" s="104"/>
      <c r="T86" s="110"/>
      <c r="U86" s="47"/>
      <c r="V86" s="47"/>
      <c r="W86" s="41"/>
      <c r="X86" s="42"/>
      <c r="Y86" s="43"/>
      <c r="Z86" s="42"/>
      <c r="AA86" s="42"/>
      <c r="AB86" s="45"/>
      <c r="AC86" s="47"/>
      <c r="AD86" s="47"/>
      <c r="AE86" s="41"/>
    </row>
    <row r="87" spans="1:31" ht="12.75">
      <c r="A87" s="106"/>
      <c r="B87" s="102"/>
      <c r="C87" s="107"/>
      <c r="D87" s="108" t="e">
        <f>AVERAGE(D84:D86)</f>
        <v>#DIV/0!</v>
      </c>
      <c r="E87" s="109"/>
      <c r="F87" s="106"/>
      <c r="G87" s="102"/>
      <c r="H87" s="48"/>
      <c r="I87" s="106"/>
      <c r="J87" s="102"/>
      <c r="K87" s="107"/>
      <c r="L87" s="108" t="e">
        <f>AVERAGE(L84:L86)</f>
        <v>#DIV/0!</v>
      </c>
      <c r="M87" s="109"/>
      <c r="N87" s="106"/>
      <c r="O87" s="50"/>
      <c r="P87" s="106"/>
      <c r="Q87" s="99" t="e">
        <f>ABS(L84-$L$87)</f>
        <v>#DIV/0!</v>
      </c>
      <c r="R87" s="110"/>
      <c r="S87" s="111"/>
      <c r="T87" s="108"/>
      <c r="U87" s="48"/>
      <c r="V87" s="48"/>
      <c r="W87" s="45"/>
      <c r="X87" s="48"/>
      <c r="Y87" s="48"/>
      <c r="Z87" s="45"/>
      <c r="AA87" s="49"/>
      <c r="AB87" s="50"/>
      <c r="AC87" s="48"/>
      <c r="AD87" s="48"/>
      <c r="AE87" s="50"/>
    </row>
    <row r="88" spans="1:31" ht="13.5" thickBot="1">
      <c r="A88" s="54"/>
      <c r="B88" s="110"/>
      <c r="C88" s="114"/>
      <c r="D88" s="110"/>
      <c r="E88" s="48"/>
      <c r="F88" s="54"/>
      <c r="G88" s="45"/>
      <c r="H88" s="48"/>
      <c r="I88" s="45"/>
      <c r="J88" s="113"/>
      <c r="K88" s="48"/>
      <c r="L88" s="54"/>
      <c r="M88" s="54"/>
      <c r="N88" s="54"/>
      <c r="O88" s="54"/>
      <c r="P88" s="106"/>
      <c r="Q88" s="99" t="e">
        <f>ABS(L85-$L$87)</f>
        <v>#DIV/0!</v>
      </c>
      <c r="R88" s="110"/>
      <c r="S88" s="114"/>
      <c r="T88" s="110"/>
      <c r="U88" s="48"/>
      <c r="V88" s="54"/>
      <c r="W88" s="45"/>
      <c r="X88" s="48"/>
      <c r="Y88" s="45"/>
      <c r="Z88" s="113"/>
      <c r="AA88" s="48"/>
      <c r="AB88" s="48"/>
      <c r="AC88" s="48"/>
      <c r="AD88" s="48"/>
      <c r="AE88" s="48"/>
    </row>
    <row r="89" spans="1:31" ht="12.75">
      <c r="A89" s="54"/>
      <c r="B89" s="115" t="e">
        <f>(AVERAGE(B84:B86,J84:J86))*0.05</f>
        <v>#DIV/0!</v>
      </c>
      <c r="C89" s="100"/>
      <c r="D89" s="100"/>
      <c r="E89" s="54"/>
      <c r="F89" s="54"/>
      <c r="G89" s="54"/>
      <c r="H89" s="240" t="s">
        <v>40</v>
      </c>
      <c r="I89" s="241"/>
      <c r="J89" s="241"/>
      <c r="K89" s="241"/>
      <c r="L89" s="252" t="e">
        <f>AVERAGE(D84:D86,L84:L86)</f>
        <v>#DIV/0!</v>
      </c>
      <c r="M89" s="253"/>
      <c r="N89" s="116"/>
      <c r="O89" s="54"/>
      <c r="P89" s="106"/>
      <c r="Q89" s="99" t="e">
        <f>ABS(L86-$L$87)</f>
        <v>#DIV/0!</v>
      </c>
      <c r="R89" s="117"/>
      <c r="S89" s="118"/>
      <c r="T89" s="100"/>
      <c r="U89" s="120"/>
      <c r="V89" s="120"/>
      <c r="W89" s="54"/>
      <c r="X89" s="120"/>
      <c r="Y89" s="121"/>
      <c r="Z89" s="122"/>
      <c r="AA89" s="237"/>
      <c r="AB89" s="237"/>
      <c r="AC89" s="237"/>
      <c r="AD89" s="116"/>
      <c r="AE89" s="48"/>
    </row>
    <row r="90" spans="1:31" ht="13.5" thickBot="1">
      <c r="A90" s="54"/>
      <c r="B90" s="100"/>
      <c r="C90" s="100"/>
      <c r="D90" s="100"/>
      <c r="E90" s="54"/>
      <c r="F90" s="54"/>
      <c r="G90" s="54"/>
      <c r="H90" s="242"/>
      <c r="I90" s="243"/>
      <c r="J90" s="243"/>
      <c r="K90" s="243"/>
      <c r="L90" s="254"/>
      <c r="M90" s="255"/>
      <c r="N90" s="123"/>
      <c r="O90" s="54"/>
      <c r="P90" s="106"/>
      <c r="Q90" s="117"/>
      <c r="R90" s="117"/>
      <c r="S90" s="100"/>
      <c r="T90" s="100"/>
      <c r="U90" s="54"/>
      <c r="V90" s="54"/>
      <c r="W90" s="54"/>
      <c r="X90" s="54"/>
      <c r="Y90" s="48"/>
      <c r="Z90" s="226"/>
      <c r="AA90" s="226"/>
      <c r="AB90" s="226"/>
      <c r="AC90" s="226"/>
      <c r="AD90" s="123"/>
      <c r="AE90" s="48"/>
    </row>
    <row r="91" spans="1:31" ht="12.75">
      <c r="A91" s="125"/>
      <c r="B91" s="125"/>
      <c r="C91" s="54"/>
      <c r="D91" s="54"/>
      <c r="E91" s="54"/>
      <c r="F91" s="54"/>
      <c r="G91" s="54"/>
      <c r="H91" s="54"/>
      <c r="I91" s="54"/>
      <c r="J91" s="48"/>
      <c r="K91" s="48"/>
      <c r="L91" s="54"/>
      <c r="M91" s="54"/>
      <c r="N91" s="54"/>
      <c r="O91" s="54"/>
      <c r="P91" s="54"/>
      <c r="Q91" s="125"/>
      <c r="R91" s="125"/>
      <c r="S91" s="54"/>
      <c r="T91" s="54"/>
      <c r="U91" s="54"/>
      <c r="V91" s="54"/>
      <c r="W91" s="54"/>
      <c r="X91" s="54"/>
      <c r="Y91" s="48"/>
      <c r="Z91" s="48"/>
      <c r="AA91" s="48"/>
      <c r="AB91" s="48"/>
      <c r="AC91" s="48"/>
      <c r="AD91" s="48"/>
      <c r="AE91" s="48"/>
    </row>
    <row r="92" spans="1:31" ht="13.5" thickBot="1">
      <c r="A92" s="125"/>
      <c r="B92" s="125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125"/>
      <c r="R92" s="125"/>
      <c r="S92" s="54"/>
      <c r="T92" s="54"/>
      <c r="U92" s="54"/>
      <c r="V92" s="54"/>
      <c r="W92" s="54"/>
      <c r="X92" s="54"/>
      <c r="Y92" s="221"/>
      <c r="Z92" s="221"/>
      <c r="AA92" s="221"/>
      <c r="AB92" s="221"/>
      <c r="AC92" s="222"/>
      <c r="AD92" s="222"/>
      <c r="AE92" s="48"/>
    </row>
    <row r="93" spans="1:31" ht="15">
      <c r="A93" s="126" t="s">
        <v>16</v>
      </c>
      <c r="B93" s="127"/>
      <c r="C93" s="127"/>
      <c r="D93" s="127"/>
      <c r="E93" s="127"/>
      <c r="F93" s="127"/>
      <c r="G93" s="128"/>
      <c r="H93" s="127"/>
      <c r="I93" s="260" t="s">
        <v>35</v>
      </c>
      <c r="J93" s="261"/>
      <c r="K93" s="262"/>
      <c r="L93" s="54"/>
      <c r="M93" s="54"/>
      <c r="N93" s="54"/>
      <c r="O93" s="54"/>
      <c r="P93" s="54"/>
      <c r="Q93" s="248" t="s">
        <v>9</v>
      </c>
      <c r="R93" s="249"/>
      <c r="S93" s="229" t="s">
        <v>53</v>
      </c>
      <c r="T93" s="229"/>
      <c r="U93" s="229"/>
      <c r="V93" s="229"/>
      <c r="W93" s="229"/>
      <c r="X93" s="229"/>
      <c r="Y93" s="230"/>
      <c r="Z93" s="48"/>
      <c r="AA93" s="48"/>
      <c r="AB93" s="48"/>
      <c r="AC93" s="48"/>
      <c r="AD93" s="48"/>
      <c r="AE93" s="48"/>
    </row>
    <row r="94" spans="1:31" ht="16.5" thickBot="1">
      <c r="A94" s="82"/>
      <c r="B94" s="83"/>
      <c r="C94" s="83"/>
      <c r="D94" s="83"/>
      <c r="E94" s="83"/>
      <c r="F94" s="83"/>
      <c r="G94" s="84"/>
      <c r="H94" s="48"/>
      <c r="I94" s="263"/>
      <c r="J94" s="227"/>
      <c r="K94" s="228"/>
      <c r="L94" s="54"/>
      <c r="M94" s="54"/>
      <c r="N94" s="54"/>
      <c r="O94" s="54"/>
      <c r="P94" s="54"/>
      <c r="Q94" s="250"/>
      <c r="R94" s="251"/>
      <c r="S94" s="48" t="s">
        <v>27</v>
      </c>
      <c r="T94" s="48"/>
      <c r="U94" s="48"/>
      <c r="V94" s="48"/>
      <c r="W94" s="48"/>
      <c r="X94" s="48"/>
      <c r="Y94" s="131"/>
      <c r="Z94" s="54"/>
      <c r="AA94" s="54"/>
      <c r="AB94" s="54"/>
      <c r="AC94" s="54"/>
      <c r="AD94" s="54"/>
      <c r="AE94" s="48"/>
    </row>
    <row r="95" spans="1:31" ht="12.75">
      <c r="A95" s="264"/>
      <c r="B95" s="265"/>
      <c r="C95" s="133"/>
      <c r="D95" s="133"/>
      <c r="E95" s="133"/>
      <c r="F95" s="133"/>
      <c r="G95" s="134"/>
      <c r="H95" s="133"/>
      <c r="I95" s="132"/>
      <c r="J95" s="133"/>
      <c r="K95" s="134"/>
      <c r="L95" s="90"/>
      <c r="M95" s="90"/>
      <c r="N95" s="90"/>
      <c r="O95" s="90"/>
      <c r="P95" s="90"/>
      <c r="Q95" s="129"/>
      <c r="R95" s="130"/>
      <c r="S95" s="256" t="s">
        <v>25</v>
      </c>
      <c r="T95" s="256"/>
      <c r="U95" s="256"/>
      <c r="V95" s="256"/>
      <c r="W95" s="256"/>
      <c r="X95" s="256"/>
      <c r="Y95" s="257"/>
      <c r="Z95" s="90"/>
      <c r="AA95" s="90"/>
      <c r="AB95" s="90"/>
      <c r="AC95" s="90"/>
      <c r="AD95" s="90"/>
      <c r="AE95" s="133"/>
    </row>
    <row r="96" spans="1:31" ht="13.5" thickBot="1">
      <c r="A96" s="135"/>
      <c r="B96" s="57"/>
      <c r="C96" s="57"/>
      <c r="D96" s="57"/>
      <c r="E96" s="57"/>
      <c r="F96" s="57"/>
      <c r="G96" s="73"/>
      <c r="H96" s="57"/>
      <c r="I96" s="135"/>
      <c r="J96" s="57"/>
      <c r="K96" s="73"/>
      <c r="L96" s="36"/>
      <c r="M96" s="36"/>
      <c r="N96" s="36"/>
      <c r="O96" s="36"/>
      <c r="P96" s="36"/>
      <c r="Q96" s="82"/>
      <c r="R96" s="83"/>
      <c r="S96" s="227" t="s">
        <v>26</v>
      </c>
      <c r="T96" s="227"/>
      <c r="U96" s="227"/>
      <c r="V96" s="227"/>
      <c r="W96" s="227"/>
      <c r="X96" s="227"/>
      <c r="Y96" s="228"/>
      <c r="Z96" s="36"/>
      <c r="AA96" s="36"/>
      <c r="AB96" s="36"/>
      <c r="AC96" s="36"/>
      <c r="AD96" s="36"/>
      <c r="AE96" s="57"/>
    </row>
    <row r="97" spans="1:31" ht="12.75">
      <c r="A97" s="67" t="s">
        <v>20</v>
      </c>
      <c r="B97" s="48"/>
      <c r="C97" s="48"/>
      <c r="D97" s="48"/>
      <c r="E97" s="48"/>
      <c r="F97" s="170"/>
      <c r="G97" s="62" t="s">
        <v>21</v>
      </c>
      <c r="H97" s="48"/>
      <c r="I97" s="67"/>
      <c r="J97" s="48"/>
      <c r="K97" s="62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48"/>
    </row>
    <row r="98" spans="1:31" ht="12.75">
      <c r="A98" s="67"/>
      <c r="B98" s="48"/>
      <c r="C98" s="48"/>
      <c r="D98" s="48"/>
      <c r="E98" s="48"/>
      <c r="F98" s="48"/>
      <c r="G98" s="62"/>
      <c r="H98" s="48"/>
      <c r="I98" s="67"/>
      <c r="J98" s="48"/>
      <c r="K98" s="62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48"/>
    </row>
    <row r="99" spans="1:31" ht="12.75">
      <c r="A99" s="136" t="s">
        <v>28</v>
      </c>
      <c r="B99" s="48"/>
      <c r="C99" s="48"/>
      <c r="D99" s="48"/>
      <c r="E99" s="48"/>
      <c r="F99" s="48"/>
      <c r="G99" s="62"/>
      <c r="H99" s="48"/>
      <c r="I99" s="67"/>
      <c r="J99" s="137" t="str">
        <f>IF(S84=0,"positivo","negativo")</f>
        <v>positivo</v>
      </c>
      <c r="K99" s="62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48"/>
    </row>
    <row r="100" spans="1:31" ht="12.75">
      <c r="A100" s="138"/>
      <c r="B100" s="48"/>
      <c r="C100" s="48"/>
      <c r="D100" s="48"/>
      <c r="E100" s="48"/>
      <c r="F100" s="48"/>
      <c r="G100" s="62"/>
      <c r="H100" s="48"/>
      <c r="I100" s="67"/>
      <c r="J100" s="48"/>
      <c r="K100" s="62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48"/>
    </row>
    <row r="101" spans="1:31" ht="12.75">
      <c r="A101" s="67" t="s">
        <v>31</v>
      </c>
      <c r="B101" s="48"/>
      <c r="C101" s="48"/>
      <c r="D101" s="48"/>
      <c r="E101" s="48"/>
      <c r="F101" s="139" t="e">
        <f>ABS(D87-L87)</f>
        <v>#DIV/0!</v>
      </c>
      <c r="G101" s="62"/>
      <c r="H101" s="48"/>
      <c r="I101" s="67"/>
      <c r="J101" s="140" t="e">
        <f>IF(F101&lt;=0.01,"positivo","negativo")</f>
        <v>#DIV/0!</v>
      </c>
      <c r="K101" s="62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48"/>
    </row>
    <row r="102" spans="1:31" ht="12.75">
      <c r="A102" s="67"/>
      <c r="B102" s="48"/>
      <c r="C102" s="48"/>
      <c r="D102" s="48"/>
      <c r="E102" s="48"/>
      <c r="F102" s="48"/>
      <c r="G102" s="62"/>
      <c r="H102" s="48"/>
      <c r="I102" s="67"/>
      <c r="J102" s="48"/>
      <c r="K102" s="62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48"/>
    </row>
    <row r="103" spans="1:31" ht="12.75">
      <c r="A103" s="67" t="s">
        <v>29</v>
      </c>
      <c r="B103" s="48"/>
      <c r="C103" s="48"/>
      <c r="D103" s="48"/>
      <c r="E103" s="48"/>
      <c r="F103" s="170"/>
      <c r="G103" s="62" t="s">
        <v>17</v>
      </c>
      <c r="H103" s="48"/>
      <c r="I103" s="67"/>
      <c r="J103" s="140" t="str">
        <f>IF(F103&lt;=0.5,"positivo","negativo")</f>
        <v>positivo</v>
      </c>
      <c r="K103" s="62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48"/>
    </row>
    <row r="104" spans="1:31" ht="12.75">
      <c r="A104" s="67"/>
      <c r="B104" s="48"/>
      <c r="C104" s="48"/>
      <c r="D104" s="48"/>
      <c r="E104" s="48"/>
      <c r="F104" s="48"/>
      <c r="G104" s="62"/>
      <c r="H104" s="48"/>
      <c r="I104" s="67"/>
      <c r="J104" s="48"/>
      <c r="K104" s="62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48"/>
    </row>
    <row r="105" spans="1:31" ht="12.75">
      <c r="A105" s="67" t="s">
        <v>30</v>
      </c>
      <c r="B105" s="48"/>
      <c r="C105" s="48"/>
      <c r="D105" s="48"/>
      <c r="E105" s="48"/>
      <c r="F105" s="141">
        <f>(MAX(B84:B86,J84:J86))-(MIN(B84:B86,J84:J86))</f>
        <v>0</v>
      </c>
      <c r="G105" s="62" t="str">
        <f>C83</f>
        <v>Pa</v>
      </c>
      <c r="H105" s="48"/>
      <c r="I105" s="67"/>
      <c r="J105" s="140" t="e">
        <f>IF(F105&lt;=B89,"positivo","negativo")</f>
        <v>#DIV/0!</v>
      </c>
      <c r="K105" s="62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48"/>
    </row>
    <row r="106" spans="1:31" ht="13.5" thickBot="1">
      <c r="A106" s="82"/>
      <c r="B106" s="83"/>
      <c r="C106" s="83"/>
      <c r="D106" s="83"/>
      <c r="E106" s="83"/>
      <c r="F106" s="83"/>
      <c r="G106" s="84"/>
      <c r="H106" s="83"/>
      <c r="I106" s="82"/>
      <c r="J106" s="83"/>
      <c r="K106" s="8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48"/>
    </row>
    <row r="107" spans="1:31" ht="24" customHeight="1" thickBo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219" t="s">
        <v>2</v>
      </c>
      <c r="T107" s="220"/>
      <c r="U107" s="223"/>
      <c r="V107" s="224"/>
      <c r="W107" s="225"/>
      <c r="X107" s="54"/>
      <c r="Y107" s="54"/>
      <c r="Z107" s="54"/>
      <c r="AA107" s="54"/>
      <c r="AB107" s="54"/>
      <c r="AC107" s="54"/>
      <c r="AD107" s="54"/>
      <c r="AE107" s="48"/>
    </row>
    <row r="108" spans="1:31" ht="12.7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48"/>
    </row>
  </sheetData>
  <sheetProtection password="F0E2" sheet="1"/>
  <mergeCells count="93">
    <mergeCell ref="S107:T107"/>
    <mergeCell ref="U107:W107"/>
    <mergeCell ref="I93:K94"/>
    <mergeCell ref="Q93:R94"/>
    <mergeCell ref="S93:Y93"/>
    <mergeCell ref="A95:B95"/>
    <mergeCell ref="S95:Y95"/>
    <mergeCell ref="S96:Y96"/>
    <mergeCell ref="H89:K90"/>
    <mergeCell ref="L89:M90"/>
    <mergeCell ref="AA89:AC89"/>
    <mergeCell ref="Z90:AC90"/>
    <mergeCell ref="Y92:AB92"/>
    <mergeCell ref="AC92:AD92"/>
    <mergeCell ref="E84:E86"/>
    <mergeCell ref="F84:F86"/>
    <mergeCell ref="G84:G86"/>
    <mergeCell ref="M84:M86"/>
    <mergeCell ref="N84:N86"/>
    <mergeCell ref="O84:O86"/>
    <mergeCell ref="A80:G80"/>
    <mergeCell ref="I80:O80"/>
    <mergeCell ref="Q80:W80"/>
    <mergeCell ref="Y80:AE80"/>
    <mergeCell ref="E81:F81"/>
    <mergeCell ref="M81:N81"/>
    <mergeCell ref="I64:K65"/>
    <mergeCell ref="Q64:R65"/>
    <mergeCell ref="S64:Y64"/>
    <mergeCell ref="A66:B66"/>
    <mergeCell ref="S66:Y66"/>
    <mergeCell ref="S67:Y67"/>
    <mergeCell ref="O55:O57"/>
    <mergeCell ref="H60:K61"/>
    <mergeCell ref="L60:M61"/>
    <mergeCell ref="AA60:AC60"/>
    <mergeCell ref="Z61:AC61"/>
    <mergeCell ref="Y63:AB63"/>
    <mergeCell ref="AC63:AD63"/>
    <mergeCell ref="E52:F52"/>
    <mergeCell ref="M52:N52"/>
    <mergeCell ref="E55:E57"/>
    <mergeCell ref="F55:F57"/>
    <mergeCell ref="G55:G57"/>
    <mergeCell ref="M55:M57"/>
    <mergeCell ref="N55:N57"/>
    <mergeCell ref="A37:B37"/>
    <mergeCell ref="S37:Y37"/>
    <mergeCell ref="S38:Y38"/>
    <mergeCell ref="A51:G51"/>
    <mergeCell ref="I51:O51"/>
    <mergeCell ref="Q51:W51"/>
    <mergeCell ref="Y51:AE51"/>
    <mergeCell ref="H32:K33"/>
    <mergeCell ref="L32:M33"/>
    <mergeCell ref="AA32:AC32"/>
    <mergeCell ref="Z33:AC33"/>
    <mergeCell ref="I35:K36"/>
    <mergeCell ref="Q35:R36"/>
    <mergeCell ref="S35:Y35"/>
    <mergeCell ref="E27:E29"/>
    <mergeCell ref="F27:F29"/>
    <mergeCell ref="G27:G29"/>
    <mergeCell ref="M27:M29"/>
    <mergeCell ref="N27:N29"/>
    <mergeCell ref="O27:O29"/>
    <mergeCell ref="A23:G23"/>
    <mergeCell ref="I23:O23"/>
    <mergeCell ref="Q23:W23"/>
    <mergeCell ref="Y23:AE23"/>
    <mergeCell ref="E24:F24"/>
    <mergeCell ref="M24:N24"/>
    <mergeCell ref="S18:U18"/>
    <mergeCell ref="Y18:Z18"/>
    <mergeCell ref="AA18:AB18"/>
    <mergeCell ref="Y19:Z19"/>
    <mergeCell ref="AA19:AB19"/>
    <mergeCell ref="S20:U20"/>
    <mergeCell ref="V20:W20"/>
    <mergeCell ref="Y20:Z20"/>
    <mergeCell ref="AA20:AB20"/>
    <mergeCell ref="Y14:Z14"/>
    <mergeCell ref="AA14:AB14"/>
    <mergeCell ref="Y15:Z15"/>
    <mergeCell ref="AA15:AB15"/>
    <mergeCell ref="A16:H16"/>
    <mergeCell ref="S16:U16"/>
    <mergeCell ref="A1:AE2"/>
    <mergeCell ref="A3:AE5"/>
    <mergeCell ref="B7:C7"/>
    <mergeCell ref="W8:AA8"/>
    <mergeCell ref="Y13:Z13"/>
    <mergeCell ref="AA13:AB13"/>
  </mergeCells>
  <printOptions horizontalCentered="1" verticalCentered="1"/>
  <pageMargins left="0.2" right="0" top="0.3937007874015748" bottom="0.3937007874015748" header="0.17" footer="0.39"/>
  <pageSetup horizontalDpi="600" verticalDpi="600" orientation="landscape" paperSize="9" scale="65" r:id="rId4"/>
  <rowBreaks count="1" manualBreakCount="1">
    <brk id="48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8"/>
  <sheetViews>
    <sheetView zoomScale="85" zoomScaleNormal="85" zoomScaleSheetLayoutView="75" zoomScalePageLayoutView="0" workbookViewId="0" topLeftCell="A1">
      <selection activeCell="A1" sqref="A1:IV16384"/>
    </sheetView>
  </sheetViews>
  <sheetFormatPr defaultColWidth="9.140625" defaultRowHeight="12.75"/>
  <cols>
    <col min="1" max="1" width="6.8515625" style="15" customWidth="1"/>
    <col min="2" max="3" width="7.140625" style="15" customWidth="1"/>
    <col min="4" max="4" width="8.8515625" style="15" customWidth="1"/>
    <col min="5" max="5" width="10.28125" style="15" customWidth="1"/>
    <col min="6" max="6" width="7.8515625" style="15" customWidth="1"/>
    <col min="7" max="7" width="8.140625" style="15" customWidth="1"/>
    <col min="8" max="8" width="0.85546875" style="15" customWidth="1"/>
    <col min="9" max="9" width="6.8515625" style="15" customWidth="1"/>
    <col min="10" max="10" width="13.00390625" style="15" customWidth="1"/>
    <col min="11" max="11" width="9.140625" style="15" customWidth="1"/>
    <col min="12" max="12" width="8.57421875" style="15" customWidth="1"/>
    <col min="13" max="14" width="6.57421875" style="15" customWidth="1"/>
    <col min="15" max="15" width="8.140625" style="15" customWidth="1"/>
    <col min="16" max="16" width="6.28125" style="15" customWidth="1"/>
    <col min="17" max="17" width="9.00390625" style="15" customWidth="1"/>
    <col min="18" max="18" width="4.28125" style="15" customWidth="1"/>
    <col min="19" max="19" width="7.140625" style="15" customWidth="1"/>
    <col min="20" max="20" width="4.28125" style="15" customWidth="1"/>
    <col min="21" max="21" width="16.28125" style="15" customWidth="1"/>
    <col min="22" max="22" width="9.8515625" style="15" customWidth="1"/>
    <col min="23" max="23" width="9.7109375" style="15" customWidth="1"/>
    <col min="24" max="24" width="2.28125" style="15" customWidth="1"/>
    <col min="25" max="25" width="6.28125" style="15" customWidth="1"/>
    <col min="26" max="26" width="11.421875" style="15" customWidth="1"/>
    <col min="27" max="28" width="7.57421875" style="15" customWidth="1"/>
    <col min="29" max="29" width="3.8515625" style="15" customWidth="1"/>
    <col min="30" max="30" width="5.8515625" style="15" customWidth="1"/>
    <col min="31" max="31" width="2.7109375" style="7" customWidth="1"/>
    <col min="32" max="16384" width="9.140625" style="15" customWidth="1"/>
  </cols>
  <sheetData>
    <row r="1" spans="1:31" ht="18.75" customHeight="1">
      <c r="A1" s="176" t="s">
        <v>67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8"/>
    </row>
    <row r="2" spans="1:31" ht="27" customHeight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1"/>
    </row>
    <row r="3" spans="1:31" ht="18" customHeight="1">
      <c r="A3" s="190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2"/>
    </row>
    <row r="4" spans="1:31" s="16" customFormat="1" ht="14.25" customHeight="1">
      <c r="A4" s="193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5"/>
    </row>
    <row r="5" spans="1:31" s="16" customFormat="1" ht="14.25" customHeight="1" thickBot="1">
      <c r="A5" s="196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8"/>
    </row>
    <row r="6" spans="1:31" s="16" customFormat="1" ht="12.75" customHeight="1" thickBo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2"/>
    </row>
    <row r="7" spans="1:31" ht="14.25" customHeight="1" thickBot="1">
      <c r="A7" s="17" t="s">
        <v>0</v>
      </c>
      <c r="B7" s="182"/>
      <c r="C7" s="183"/>
      <c r="D7" s="54"/>
      <c r="E7" s="34"/>
      <c r="F7" s="48"/>
      <c r="G7" s="48"/>
      <c r="H7" s="34"/>
      <c r="I7" s="48"/>
      <c r="J7" s="48"/>
      <c r="K7" s="48"/>
      <c r="L7" s="48"/>
      <c r="M7" s="48"/>
      <c r="N7" s="48"/>
      <c r="O7" s="48"/>
      <c r="P7" s="48"/>
      <c r="Q7" s="48"/>
      <c r="R7" s="54"/>
      <c r="S7" s="54"/>
      <c r="T7" s="54"/>
      <c r="U7" s="54"/>
      <c r="V7" s="54"/>
      <c r="W7" s="55"/>
      <c r="X7" s="54"/>
      <c r="Y7" s="54"/>
      <c r="Z7" s="54"/>
      <c r="AA7" s="54"/>
      <c r="AB7" s="54"/>
      <c r="AC7" s="54"/>
      <c r="AD7" s="54"/>
      <c r="AE7" s="48"/>
    </row>
    <row r="8" spans="1:31" ht="14.25" customHeight="1" thickBot="1">
      <c r="A8" s="53"/>
      <c r="B8" s="56"/>
      <c r="C8" s="56"/>
      <c r="D8" s="54"/>
      <c r="E8" s="34"/>
      <c r="F8" s="48"/>
      <c r="G8" s="48"/>
      <c r="H8" s="34"/>
      <c r="I8" s="48"/>
      <c r="J8" s="48"/>
      <c r="K8" s="48"/>
      <c r="L8" s="48"/>
      <c r="M8" s="48"/>
      <c r="N8" s="48"/>
      <c r="O8" s="48"/>
      <c r="P8" s="48"/>
      <c r="Q8" s="48"/>
      <c r="R8" s="54"/>
      <c r="S8" s="54"/>
      <c r="T8" s="54"/>
      <c r="U8" s="54" t="s">
        <v>13</v>
      </c>
      <c r="V8" s="54"/>
      <c r="W8" s="184"/>
      <c r="X8" s="185"/>
      <c r="Y8" s="185"/>
      <c r="Z8" s="185"/>
      <c r="AA8" s="186"/>
      <c r="AB8" s="54"/>
      <c r="AC8" s="54"/>
      <c r="AD8" s="54"/>
      <c r="AE8" s="48"/>
    </row>
    <row r="9" spans="1:31" ht="14.25" customHeight="1">
      <c r="A9" s="53"/>
      <c r="B9" s="56"/>
      <c r="C9" s="56"/>
      <c r="D9" s="54"/>
      <c r="E9" s="34"/>
      <c r="F9" s="48"/>
      <c r="G9" s="48"/>
      <c r="H9" s="34"/>
      <c r="I9" s="48"/>
      <c r="J9" s="48"/>
      <c r="K9" s="48"/>
      <c r="L9" s="48"/>
      <c r="M9" s="48"/>
      <c r="N9" s="48"/>
      <c r="O9" s="48"/>
      <c r="P9" s="48"/>
      <c r="Q9" s="48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48"/>
    </row>
    <row r="10" spans="1:31" ht="14.25" customHeight="1" thickBot="1">
      <c r="A10" s="53"/>
      <c r="B10" s="53"/>
      <c r="C10" s="54"/>
      <c r="D10" s="54"/>
      <c r="E10" s="34"/>
      <c r="F10" s="48"/>
      <c r="G10" s="48"/>
      <c r="H10" s="34"/>
      <c r="I10" s="48"/>
      <c r="J10" s="48"/>
      <c r="K10" s="48"/>
      <c r="L10" s="48"/>
      <c r="M10" s="48"/>
      <c r="N10" s="48"/>
      <c r="O10" s="48"/>
      <c r="P10" s="48"/>
      <c r="Q10" s="48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48"/>
    </row>
    <row r="11" spans="1:31" ht="17.25" customHeight="1" thickBot="1">
      <c r="A11" s="54"/>
      <c r="B11" s="54"/>
      <c r="C11" s="54"/>
      <c r="D11" s="36"/>
      <c r="E11" s="57"/>
      <c r="F11" s="57"/>
      <c r="G11" s="57"/>
      <c r="H11" s="57"/>
      <c r="I11" s="57"/>
      <c r="J11" s="57"/>
      <c r="K11" s="57"/>
      <c r="L11" s="57"/>
      <c r="M11" s="57"/>
      <c r="N11" s="48"/>
      <c r="O11" s="48"/>
      <c r="P11" s="48"/>
      <c r="Q11" s="48"/>
      <c r="R11" s="54"/>
      <c r="S11" s="58" t="s">
        <v>41</v>
      </c>
      <c r="T11" s="59"/>
      <c r="U11" s="59"/>
      <c r="V11" s="59"/>
      <c r="W11" s="59"/>
      <c r="X11" s="59"/>
      <c r="Y11" s="59"/>
      <c r="Z11" s="59"/>
      <c r="AA11" s="59"/>
      <c r="AB11" s="60"/>
      <c r="AC11" s="54"/>
      <c r="AD11" s="54"/>
      <c r="AE11" s="48"/>
    </row>
    <row r="12" spans="1:31" ht="17.25" customHeight="1">
      <c r="A12" s="54"/>
      <c r="B12" s="54"/>
      <c r="C12" s="54"/>
      <c r="D12" s="36"/>
      <c r="E12" s="57"/>
      <c r="F12" s="57"/>
      <c r="G12" s="57"/>
      <c r="H12" s="57"/>
      <c r="I12" s="57"/>
      <c r="J12" s="57"/>
      <c r="K12" s="57"/>
      <c r="L12" s="57"/>
      <c r="M12" s="57"/>
      <c r="N12" s="48"/>
      <c r="O12" s="48"/>
      <c r="P12" s="48"/>
      <c r="Q12" s="48"/>
      <c r="R12" s="54"/>
      <c r="S12" s="61"/>
      <c r="T12" s="48"/>
      <c r="U12" s="48"/>
      <c r="V12" s="48"/>
      <c r="W12" s="48"/>
      <c r="X12" s="48"/>
      <c r="Y12" s="48"/>
      <c r="Z12" s="48"/>
      <c r="AA12" s="48"/>
      <c r="AB12" s="62"/>
      <c r="AC12" s="54"/>
      <c r="AD12" s="54"/>
      <c r="AE12" s="48"/>
    </row>
    <row r="13" spans="1:31" ht="17.25" customHeight="1">
      <c r="A13" s="54"/>
      <c r="B13" s="54"/>
      <c r="C13" s="54"/>
      <c r="D13" s="36"/>
      <c r="E13" s="57"/>
      <c r="F13" s="57"/>
      <c r="G13" s="57"/>
      <c r="H13" s="57"/>
      <c r="I13" s="57"/>
      <c r="J13" s="57"/>
      <c r="K13" s="57"/>
      <c r="L13" s="57"/>
      <c r="M13" s="57"/>
      <c r="N13" s="48"/>
      <c r="O13" s="48"/>
      <c r="P13" s="48"/>
      <c r="Q13" s="48"/>
      <c r="R13" s="54"/>
      <c r="S13" s="63"/>
      <c r="T13" s="64"/>
      <c r="U13" s="64"/>
      <c r="V13" s="48"/>
      <c r="W13" s="48"/>
      <c r="X13" s="48"/>
      <c r="Y13" s="203" t="s">
        <v>14</v>
      </c>
      <c r="Z13" s="203"/>
      <c r="AA13" s="266">
        <f>'Dp 5ms'!$AA$13:$AB$13</f>
        <v>0</v>
      </c>
      <c r="AB13" s="267"/>
      <c r="AC13" s="54"/>
      <c r="AD13" s="54"/>
      <c r="AE13" s="48"/>
    </row>
    <row r="14" spans="1:31" ht="17.25" customHeight="1">
      <c r="A14" s="65"/>
      <c r="B14" s="65"/>
      <c r="C14" s="36"/>
      <c r="D14" s="36"/>
      <c r="E14" s="57"/>
      <c r="F14" s="57"/>
      <c r="G14" s="57"/>
      <c r="H14" s="57"/>
      <c r="I14" s="57"/>
      <c r="J14" s="48"/>
      <c r="K14" s="48"/>
      <c r="L14" s="48"/>
      <c r="M14" s="48"/>
      <c r="N14" s="48"/>
      <c r="O14" s="48"/>
      <c r="P14" s="48"/>
      <c r="Q14" s="48"/>
      <c r="R14" s="54"/>
      <c r="S14" s="63"/>
      <c r="T14" s="64"/>
      <c r="U14" s="64" t="s">
        <v>42</v>
      </c>
      <c r="V14" s="165">
        <f>'Dp 5ms'!$V$14</f>
        <v>0</v>
      </c>
      <c r="W14" s="48"/>
      <c r="X14" s="48"/>
      <c r="Y14" s="204" t="s">
        <v>7</v>
      </c>
      <c r="Z14" s="204"/>
      <c r="AA14" s="266">
        <f>'Dp 5ms'!$AA$13:$AB$14</f>
        <v>0</v>
      </c>
      <c r="AB14" s="267"/>
      <c r="AC14" s="54"/>
      <c r="AD14" s="54"/>
      <c r="AE14" s="48"/>
    </row>
    <row r="15" spans="1:31" ht="19.5" customHeight="1" thickBot="1">
      <c r="A15" s="54"/>
      <c r="B15" s="54"/>
      <c r="C15" s="54"/>
      <c r="D15" s="66"/>
      <c r="E15" s="66"/>
      <c r="F15" s="66"/>
      <c r="G15" s="66"/>
      <c r="H15" s="36"/>
      <c r="I15" s="36"/>
      <c r="J15" s="54"/>
      <c r="K15" s="54"/>
      <c r="L15" s="54"/>
      <c r="M15" s="54"/>
      <c r="N15" s="54"/>
      <c r="O15" s="54"/>
      <c r="P15" s="54"/>
      <c r="Q15" s="54"/>
      <c r="R15" s="54"/>
      <c r="S15" s="67"/>
      <c r="T15" s="48"/>
      <c r="U15" s="48"/>
      <c r="V15" s="6"/>
      <c r="W15" s="48"/>
      <c r="X15" s="48"/>
      <c r="Y15" s="215" t="s">
        <v>15</v>
      </c>
      <c r="Z15" s="215"/>
      <c r="AA15" s="268">
        <f>'Dp 5ms'!$AA$13:$AB$15</f>
        <v>0</v>
      </c>
      <c r="AB15" s="269"/>
      <c r="AC15" s="54"/>
      <c r="AD15" s="54"/>
      <c r="AE15" s="48"/>
    </row>
    <row r="16" spans="1:31" ht="28.5" customHeight="1" thickBot="1">
      <c r="A16" s="187" t="s">
        <v>60</v>
      </c>
      <c r="B16" s="188"/>
      <c r="C16" s="188"/>
      <c r="D16" s="188"/>
      <c r="E16" s="188"/>
      <c r="F16" s="188"/>
      <c r="G16" s="188"/>
      <c r="H16" s="189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200" t="s">
        <v>47</v>
      </c>
      <c r="T16" s="201"/>
      <c r="U16" s="202"/>
      <c r="V16" s="169"/>
      <c r="W16" s="48"/>
      <c r="X16" s="48"/>
      <c r="Y16" s="48"/>
      <c r="Z16" s="48"/>
      <c r="AA16" s="48"/>
      <c r="AB16" s="62"/>
      <c r="AC16" s="54"/>
      <c r="AD16" s="54"/>
      <c r="AE16" s="48"/>
    </row>
    <row r="17" spans="1:31" ht="24.75" customHeight="1">
      <c r="A17" s="61"/>
      <c r="B17" s="34"/>
      <c r="C17" s="48"/>
      <c r="D17" s="48"/>
      <c r="E17" s="34"/>
      <c r="F17" s="48"/>
      <c r="G17" s="48"/>
      <c r="H17" s="70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68"/>
      <c r="T17" s="69"/>
      <c r="U17" s="69"/>
      <c r="V17" s="6"/>
      <c r="W17" s="48"/>
      <c r="X17" s="48"/>
      <c r="Y17" s="48"/>
      <c r="Z17" s="48"/>
      <c r="AA17" s="48"/>
      <c r="AB17" s="62"/>
      <c r="AC17" s="54"/>
      <c r="AD17" s="54"/>
      <c r="AE17" s="48"/>
    </row>
    <row r="18" spans="1:31" ht="27.75" customHeight="1">
      <c r="A18" s="67"/>
      <c r="B18" s="48"/>
      <c r="C18" s="48"/>
      <c r="D18" s="71" t="s">
        <v>46</v>
      </c>
      <c r="E18" s="175" t="s">
        <v>63</v>
      </c>
      <c r="F18" s="69" t="s">
        <v>8</v>
      </c>
      <c r="G18" s="72" t="s">
        <v>12</v>
      </c>
      <c r="H18" s="73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207" t="s">
        <v>57</v>
      </c>
      <c r="T18" s="203"/>
      <c r="U18" s="203"/>
      <c r="V18" s="54"/>
      <c r="W18" s="54"/>
      <c r="X18" s="48"/>
      <c r="Y18" s="203" t="s">
        <v>14</v>
      </c>
      <c r="Z18" s="203"/>
      <c r="AA18" s="270">
        <f>'Dp 5ms'!$AA$18:$AB$18</f>
        <v>0</v>
      </c>
      <c r="AB18" s="271"/>
      <c r="AC18" s="54"/>
      <c r="AD18" s="54"/>
      <c r="AE18" s="48"/>
    </row>
    <row r="19" spans="1:31" ht="27.75" customHeight="1" thickBot="1">
      <c r="A19" s="74"/>
      <c r="B19" s="75"/>
      <c r="C19" s="75"/>
      <c r="D19" s="75"/>
      <c r="E19" s="76"/>
      <c r="F19" s="77"/>
      <c r="G19" s="76"/>
      <c r="H19" s="78"/>
      <c r="I19" s="79"/>
      <c r="J19" s="79"/>
      <c r="K19" s="54"/>
      <c r="L19" s="54"/>
      <c r="M19" s="54"/>
      <c r="N19" s="54"/>
      <c r="O19" s="54"/>
      <c r="P19" s="54"/>
      <c r="Q19" s="54"/>
      <c r="R19" s="54"/>
      <c r="S19" s="67"/>
      <c r="T19" s="48"/>
      <c r="U19" s="49" t="s">
        <v>44</v>
      </c>
      <c r="V19" s="166">
        <f>'Dp 5ms'!$V$19</f>
        <v>0</v>
      </c>
      <c r="W19" s="167" t="str">
        <f>'Dp 5ms'!$W$19</f>
        <v>Pa</v>
      </c>
      <c r="X19" s="48"/>
      <c r="Y19" s="204" t="s">
        <v>7</v>
      </c>
      <c r="Z19" s="204"/>
      <c r="AA19" s="270">
        <f>'Dp 5ms'!$AA$19:$AB$19</f>
        <v>0</v>
      </c>
      <c r="AB19" s="271"/>
      <c r="AC19" s="54"/>
      <c r="AD19" s="54"/>
      <c r="AE19" s="48"/>
    </row>
    <row r="20" spans="1:31" ht="27.75" customHeight="1">
      <c r="A20" s="65"/>
      <c r="B20" s="65"/>
      <c r="C20" s="65"/>
      <c r="D20" s="80"/>
      <c r="E20" s="80"/>
      <c r="F20" s="80"/>
      <c r="G20" s="36"/>
      <c r="H20" s="36"/>
      <c r="I20" s="81"/>
      <c r="J20" s="54"/>
      <c r="K20" s="54"/>
      <c r="L20" s="44"/>
      <c r="M20" s="44"/>
      <c r="N20" s="44"/>
      <c r="O20" s="44"/>
      <c r="P20" s="54"/>
      <c r="Q20" s="54"/>
      <c r="R20" s="54"/>
      <c r="S20" s="207" t="s">
        <v>43</v>
      </c>
      <c r="T20" s="203"/>
      <c r="U20" s="203"/>
      <c r="V20" s="266" t="s">
        <v>45</v>
      </c>
      <c r="W20" s="272"/>
      <c r="X20" s="48"/>
      <c r="Y20" s="215" t="s">
        <v>15</v>
      </c>
      <c r="Z20" s="215"/>
      <c r="AA20" s="273">
        <f>'Dp 5ms'!$AA$20:$AB$20</f>
        <v>0</v>
      </c>
      <c r="AB20" s="271"/>
      <c r="AC20" s="54"/>
      <c r="AD20" s="54"/>
      <c r="AE20" s="48"/>
    </row>
    <row r="21" spans="1:31" ht="12.75">
      <c r="A21" s="65"/>
      <c r="B21" s="65"/>
      <c r="C21" s="65"/>
      <c r="D21" s="80"/>
      <c r="E21" s="80"/>
      <c r="F21" s="80"/>
      <c r="G21" s="36"/>
      <c r="H21" s="36"/>
      <c r="I21" s="81"/>
      <c r="J21" s="54"/>
      <c r="K21" s="54"/>
      <c r="L21" s="44"/>
      <c r="M21" s="44"/>
      <c r="N21" s="44"/>
      <c r="O21" s="44"/>
      <c r="P21" s="54"/>
      <c r="Q21" s="54"/>
      <c r="R21" s="54"/>
      <c r="S21" s="67"/>
      <c r="T21" s="48"/>
      <c r="U21" s="48"/>
      <c r="V21" s="48"/>
      <c r="W21" s="48"/>
      <c r="X21" s="48"/>
      <c r="Y21" s="48"/>
      <c r="Z21" s="48"/>
      <c r="AA21" s="48"/>
      <c r="AB21" s="62"/>
      <c r="AC21" s="54"/>
      <c r="AD21" s="54"/>
      <c r="AE21" s="48"/>
    </row>
    <row r="22" spans="1:31" ht="13.5" thickBot="1">
      <c r="A22" s="65"/>
      <c r="B22" s="65"/>
      <c r="C22" s="65"/>
      <c r="D22" s="80"/>
      <c r="E22" s="80"/>
      <c r="F22" s="80"/>
      <c r="G22" s="36"/>
      <c r="H22" s="36"/>
      <c r="I22" s="81"/>
      <c r="J22" s="54"/>
      <c r="K22" s="54"/>
      <c r="L22" s="44"/>
      <c r="M22" s="44"/>
      <c r="N22" s="44"/>
      <c r="O22" s="44"/>
      <c r="P22" s="54"/>
      <c r="Q22" s="54"/>
      <c r="R22" s="54"/>
      <c r="S22" s="82"/>
      <c r="T22" s="83"/>
      <c r="U22" s="83"/>
      <c r="V22" s="83"/>
      <c r="W22" s="83"/>
      <c r="X22" s="83"/>
      <c r="Y22" s="83"/>
      <c r="Z22" s="83"/>
      <c r="AA22" s="83"/>
      <c r="AB22" s="84"/>
      <c r="AC22" s="54"/>
      <c r="AD22" s="54"/>
      <c r="AE22" s="48"/>
    </row>
    <row r="23" spans="1:31" ht="21.75" customHeight="1" thickBot="1">
      <c r="A23" s="212" t="s">
        <v>18</v>
      </c>
      <c r="B23" s="213"/>
      <c r="C23" s="213"/>
      <c r="D23" s="213"/>
      <c r="E23" s="213"/>
      <c r="F23" s="213"/>
      <c r="G23" s="214"/>
      <c r="H23" s="27"/>
      <c r="I23" s="212" t="s">
        <v>19</v>
      </c>
      <c r="J23" s="213"/>
      <c r="K23" s="213"/>
      <c r="L23" s="213"/>
      <c r="M23" s="213"/>
      <c r="N23" s="213"/>
      <c r="O23" s="214"/>
      <c r="P23" s="54"/>
      <c r="Q23" s="199"/>
      <c r="R23" s="199"/>
      <c r="S23" s="199"/>
      <c r="T23" s="199"/>
      <c r="U23" s="199"/>
      <c r="V23" s="199"/>
      <c r="W23" s="199"/>
      <c r="X23" s="44"/>
      <c r="Y23" s="199"/>
      <c r="Z23" s="199"/>
      <c r="AA23" s="199"/>
      <c r="AB23" s="199"/>
      <c r="AC23" s="199"/>
      <c r="AD23" s="199"/>
      <c r="AE23" s="199"/>
    </row>
    <row r="24" spans="1:31" s="20" customFormat="1" ht="30" customHeight="1" thickBot="1">
      <c r="A24" s="12"/>
      <c r="B24" s="13" t="s">
        <v>10</v>
      </c>
      <c r="C24" s="13" t="s">
        <v>11</v>
      </c>
      <c r="D24" s="19" t="s">
        <v>3</v>
      </c>
      <c r="E24" s="258"/>
      <c r="F24" s="259"/>
      <c r="G24" s="14"/>
      <c r="H24" s="8"/>
      <c r="I24" s="12"/>
      <c r="J24" s="13" t="s">
        <v>10</v>
      </c>
      <c r="K24" s="13" t="s">
        <v>11</v>
      </c>
      <c r="L24" s="19" t="s">
        <v>3</v>
      </c>
      <c r="M24" s="258"/>
      <c r="N24" s="259"/>
      <c r="O24" s="14"/>
      <c r="P24" s="90"/>
      <c r="Q24" s="89"/>
      <c r="R24" s="90"/>
      <c r="S24" s="90"/>
      <c r="T24" s="90"/>
      <c r="U24" s="90"/>
      <c r="V24" s="90"/>
      <c r="W24" s="90"/>
      <c r="X24" s="90"/>
      <c r="Y24" s="90"/>
      <c r="Z24" s="90"/>
      <c r="AA24" s="89"/>
      <c r="AB24" s="91"/>
      <c r="AC24" s="89"/>
      <c r="AD24" s="89"/>
      <c r="AE24" s="89"/>
    </row>
    <row r="25" spans="1:31" s="18" customFormat="1" ht="27" customHeight="1">
      <c r="A25" s="21" t="s">
        <v>1</v>
      </c>
      <c r="B25" s="22" t="s">
        <v>5</v>
      </c>
      <c r="C25" s="22" t="s">
        <v>6</v>
      </c>
      <c r="D25" s="23" t="s">
        <v>4</v>
      </c>
      <c r="E25" s="24"/>
      <c r="F25" s="24"/>
      <c r="G25" s="25"/>
      <c r="H25" s="9"/>
      <c r="I25" s="21" t="s">
        <v>1</v>
      </c>
      <c r="J25" s="22" t="s">
        <v>5</v>
      </c>
      <c r="K25" s="22" t="s">
        <v>6</v>
      </c>
      <c r="L25" s="23" t="s">
        <v>4</v>
      </c>
      <c r="M25" s="24"/>
      <c r="N25" s="24"/>
      <c r="O25" s="25"/>
      <c r="P25" s="36"/>
      <c r="Q25" s="97"/>
      <c r="R25" s="36"/>
      <c r="S25" s="36"/>
      <c r="T25" s="36"/>
      <c r="U25" s="36"/>
      <c r="V25" s="36"/>
      <c r="W25" s="36"/>
      <c r="X25" s="36"/>
      <c r="Y25" s="36"/>
      <c r="Z25" s="36"/>
      <c r="AA25" s="37"/>
      <c r="AB25" s="38"/>
      <c r="AC25" s="39"/>
      <c r="AD25" s="39"/>
      <c r="AE25" s="37"/>
    </row>
    <row r="26" spans="1:31" ht="12.75">
      <c r="A26" s="1"/>
      <c r="B26" s="164" t="str">
        <f>W19</f>
        <v>Pa</v>
      </c>
      <c r="C26" s="164" t="str">
        <f>W19</f>
        <v>Pa</v>
      </c>
      <c r="D26" s="2"/>
      <c r="E26" s="2"/>
      <c r="F26" s="2"/>
      <c r="G26" s="3"/>
      <c r="H26" s="10"/>
      <c r="I26" s="1"/>
      <c r="J26" s="2" t="str">
        <f>W19</f>
        <v>Pa</v>
      </c>
      <c r="K26" s="2" t="str">
        <f>W19</f>
        <v>Pa</v>
      </c>
      <c r="L26" s="2"/>
      <c r="M26" s="2"/>
      <c r="N26" s="2"/>
      <c r="O26" s="3"/>
      <c r="P26" s="54"/>
      <c r="Q26" s="98"/>
      <c r="R26" s="98"/>
      <c r="S26" s="98"/>
      <c r="T26" s="35"/>
      <c r="U26" s="35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ht="16.5" customHeight="1">
      <c r="A27" s="4">
        <v>1</v>
      </c>
      <c r="B27" s="171"/>
      <c r="C27" s="171"/>
      <c r="D27" s="32" t="e">
        <f>+$V$16*SQRT(C27/B27)</f>
        <v>#DIV/0!</v>
      </c>
      <c r="E27" s="231"/>
      <c r="F27" s="231"/>
      <c r="G27" s="234"/>
      <c r="H27" s="11"/>
      <c r="I27" s="4">
        <v>1</v>
      </c>
      <c r="J27" s="171"/>
      <c r="K27" s="171"/>
      <c r="L27" s="32" t="e">
        <f>+$V$16*SQRT(K27/J27)</f>
        <v>#DIV/0!</v>
      </c>
      <c r="M27" s="231"/>
      <c r="N27" s="231"/>
      <c r="O27" s="234"/>
      <c r="P27" s="54"/>
      <c r="Q27" s="99" t="e">
        <f>ABS(D27-$D$30)</f>
        <v>#DIV/0!</v>
      </c>
      <c r="R27" s="100"/>
      <c r="S27" s="101">
        <f>COUNTIF(Q27:Q32,"&gt;=0,02")</f>
        <v>0</v>
      </c>
      <c r="T27" s="102"/>
      <c r="U27" s="103"/>
      <c r="V27" s="46"/>
      <c r="W27" s="41"/>
      <c r="X27" s="42"/>
      <c r="Y27" s="43"/>
      <c r="Z27" s="42"/>
      <c r="AA27" s="42"/>
      <c r="AB27" s="45"/>
      <c r="AC27" s="46"/>
      <c r="AD27" s="46"/>
      <c r="AE27" s="41"/>
    </row>
    <row r="28" spans="1:31" ht="16.5" customHeight="1">
      <c r="A28" s="4">
        <v>2</v>
      </c>
      <c r="B28" s="171"/>
      <c r="C28" s="171"/>
      <c r="D28" s="32" t="e">
        <f>+$V$16*SQRT(C28/B28)</f>
        <v>#DIV/0!</v>
      </c>
      <c r="E28" s="232"/>
      <c r="F28" s="232"/>
      <c r="G28" s="235"/>
      <c r="H28" s="11"/>
      <c r="I28" s="4">
        <v>2</v>
      </c>
      <c r="J28" s="171"/>
      <c r="K28" s="171"/>
      <c r="L28" s="32" t="e">
        <f>+$V$16*SQRT(K28/J28)</f>
        <v>#DIV/0!</v>
      </c>
      <c r="M28" s="232"/>
      <c r="N28" s="232"/>
      <c r="O28" s="235"/>
      <c r="P28" s="54"/>
      <c r="Q28" s="99" t="e">
        <f>ABS(D28-$D$30)</f>
        <v>#DIV/0!</v>
      </c>
      <c r="R28" s="100"/>
      <c r="S28" s="104"/>
      <c r="T28" s="102"/>
      <c r="U28" s="105"/>
      <c r="V28" s="47"/>
      <c r="W28" s="41"/>
      <c r="X28" s="42"/>
      <c r="Y28" s="43"/>
      <c r="Z28" s="42"/>
      <c r="AA28" s="42"/>
      <c r="AB28" s="45"/>
      <c r="AC28" s="47"/>
      <c r="AD28" s="47"/>
      <c r="AE28" s="41"/>
    </row>
    <row r="29" spans="1:31" ht="16.5" customHeight="1" thickBot="1">
      <c r="A29" s="5">
        <v>3</v>
      </c>
      <c r="B29" s="172"/>
      <c r="C29" s="172"/>
      <c r="D29" s="33" t="e">
        <f>+$V$16*SQRT(C29/B29)</f>
        <v>#DIV/0!</v>
      </c>
      <c r="E29" s="233"/>
      <c r="F29" s="233"/>
      <c r="G29" s="236"/>
      <c r="H29" s="11"/>
      <c r="I29" s="5">
        <v>3</v>
      </c>
      <c r="J29" s="172"/>
      <c r="K29" s="171"/>
      <c r="L29" s="33" t="e">
        <f>+$V$16*SQRT(K29/J29)</f>
        <v>#DIV/0!</v>
      </c>
      <c r="M29" s="233"/>
      <c r="N29" s="233"/>
      <c r="O29" s="236"/>
      <c r="P29" s="54"/>
      <c r="Q29" s="99" t="e">
        <f>ABS(D29-$D$30)</f>
        <v>#DIV/0!</v>
      </c>
      <c r="R29" s="100"/>
      <c r="S29" s="104"/>
      <c r="T29" s="102"/>
      <c r="U29" s="105"/>
      <c r="V29" s="47"/>
      <c r="W29" s="41"/>
      <c r="X29" s="42"/>
      <c r="Y29" s="43"/>
      <c r="Z29" s="42"/>
      <c r="AA29" s="42"/>
      <c r="AB29" s="45"/>
      <c r="AC29" s="47"/>
      <c r="AD29" s="47"/>
      <c r="AE29" s="41"/>
    </row>
    <row r="30" spans="1:31" ht="12.75">
      <c r="A30" s="106"/>
      <c r="B30" s="102"/>
      <c r="C30" s="107"/>
      <c r="D30" s="108" t="e">
        <f>AVERAGE(D27:D29)</f>
        <v>#DIV/0!</v>
      </c>
      <c r="E30" s="109"/>
      <c r="F30" s="106"/>
      <c r="G30" s="45"/>
      <c r="H30" s="48"/>
      <c r="I30" s="54"/>
      <c r="J30" s="45"/>
      <c r="K30" s="107"/>
      <c r="L30" s="108" t="e">
        <f>AVERAGE(L27:L29)</f>
        <v>#DIV/0!</v>
      </c>
      <c r="M30" s="109"/>
      <c r="N30" s="54"/>
      <c r="O30" s="50"/>
      <c r="P30" s="54"/>
      <c r="Q30" s="99" t="e">
        <f>ABS(L27-$L$30)</f>
        <v>#DIV/0!</v>
      </c>
      <c r="R30" s="110"/>
      <c r="S30" s="111"/>
      <c r="T30" s="112"/>
      <c r="U30" s="109"/>
      <c r="V30" s="48"/>
      <c r="W30" s="45"/>
      <c r="X30" s="48"/>
      <c r="Y30" s="48"/>
      <c r="Z30" s="45"/>
      <c r="AA30" s="49"/>
      <c r="AB30" s="50"/>
      <c r="AC30" s="48"/>
      <c r="AD30" s="48"/>
      <c r="AE30" s="50"/>
    </row>
    <row r="31" spans="1:31" ht="13.5" thickBot="1">
      <c r="A31" s="106"/>
      <c r="B31" s="102"/>
      <c r="C31" s="109"/>
      <c r="D31" s="102"/>
      <c r="E31" s="109"/>
      <c r="F31" s="106"/>
      <c r="G31" s="45"/>
      <c r="H31" s="48"/>
      <c r="I31" s="45"/>
      <c r="J31" s="113"/>
      <c r="K31" s="48"/>
      <c r="L31" s="54"/>
      <c r="M31" s="54"/>
      <c r="N31" s="54"/>
      <c r="O31" s="54"/>
      <c r="P31" s="54"/>
      <c r="Q31" s="99" t="e">
        <f>ABS(L28-$L$30)</f>
        <v>#DIV/0!</v>
      </c>
      <c r="R31" s="110"/>
      <c r="S31" s="114"/>
      <c r="T31" s="102"/>
      <c r="U31" s="109"/>
      <c r="V31" s="54"/>
      <c r="W31" s="45"/>
      <c r="X31" s="48"/>
      <c r="Y31" s="45"/>
      <c r="Z31" s="113"/>
      <c r="AA31" s="48"/>
      <c r="AB31" s="48"/>
      <c r="AC31" s="48"/>
      <c r="AD31" s="48"/>
      <c r="AE31" s="48"/>
    </row>
    <row r="32" spans="1:31" ht="12.75">
      <c r="A32" s="100"/>
      <c r="B32" s="115" t="e">
        <f>(AVERAGE(B27:B29,J27:J29))*0.05</f>
        <v>#DIV/0!</v>
      </c>
      <c r="C32" s="100"/>
      <c r="D32" s="100"/>
      <c r="E32" s="100"/>
      <c r="F32" s="100"/>
      <c r="G32" s="54"/>
      <c r="H32" s="240" t="s">
        <v>39</v>
      </c>
      <c r="I32" s="241"/>
      <c r="J32" s="241"/>
      <c r="K32" s="241"/>
      <c r="L32" s="252" t="e">
        <f>AVERAGE(D27:D29,L27:L29)</f>
        <v>#DIV/0!</v>
      </c>
      <c r="M32" s="253"/>
      <c r="N32" s="116"/>
      <c r="O32" s="54"/>
      <c r="P32" s="54"/>
      <c r="Q32" s="99" t="e">
        <f>ABS(L29-$L$30)</f>
        <v>#DIV/0!</v>
      </c>
      <c r="R32" s="117"/>
      <c r="S32" s="118"/>
      <c r="T32" s="106"/>
      <c r="U32" s="119"/>
      <c r="V32" s="120"/>
      <c r="W32" s="54"/>
      <c r="X32" s="120"/>
      <c r="Y32" s="121"/>
      <c r="Z32" s="122"/>
      <c r="AA32" s="237"/>
      <c r="AB32" s="237"/>
      <c r="AC32" s="237"/>
      <c r="AD32" s="116"/>
      <c r="AE32" s="48"/>
    </row>
    <row r="33" spans="1:31" ht="13.5" thickBot="1">
      <c r="A33" s="54"/>
      <c r="B33" s="54"/>
      <c r="C33" s="54"/>
      <c r="D33" s="54"/>
      <c r="E33" s="54"/>
      <c r="F33" s="54"/>
      <c r="G33" s="54"/>
      <c r="H33" s="242"/>
      <c r="I33" s="243"/>
      <c r="J33" s="243"/>
      <c r="K33" s="243"/>
      <c r="L33" s="254"/>
      <c r="M33" s="255"/>
      <c r="N33" s="123"/>
      <c r="O33" s="54"/>
      <c r="P33" s="54"/>
      <c r="Q33" s="124"/>
      <c r="R33" s="124"/>
      <c r="S33" s="106"/>
      <c r="T33" s="106"/>
      <c r="U33" s="106"/>
      <c r="V33" s="54"/>
      <c r="W33" s="54"/>
      <c r="X33" s="54"/>
      <c r="Y33" s="48"/>
      <c r="Z33" s="226"/>
      <c r="AA33" s="226"/>
      <c r="AB33" s="226"/>
      <c r="AC33" s="226"/>
      <c r="AD33" s="123"/>
      <c r="AE33" s="48"/>
    </row>
    <row r="34" spans="1:31" ht="13.5" thickBot="1">
      <c r="A34" s="125"/>
      <c r="B34" s="125"/>
      <c r="C34" s="54"/>
      <c r="D34" s="54"/>
      <c r="E34" s="54"/>
      <c r="F34" s="54"/>
      <c r="G34" s="54"/>
      <c r="H34" s="54"/>
      <c r="I34" s="54"/>
      <c r="J34" s="48"/>
      <c r="K34" s="48"/>
      <c r="L34" s="54"/>
      <c r="M34" s="54"/>
      <c r="N34" s="54"/>
      <c r="O34" s="54"/>
      <c r="P34" s="54"/>
      <c r="Q34" s="125"/>
      <c r="R34" s="125"/>
      <c r="S34" s="54"/>
      <c r="T34" s="54"/>
      <c r="U34" s="54"/>
      <c r="V34" s="54"/>
      <c r="W34" s="54"/>
      <c r="X34" s="54"/>
      <c r="Y34" s="48"/>
      <c r="Z34" s="48"/>
      <c r="AA34" s="48"/>
      <c r="AB34" s="48"/>
      <c r="AC34" s="48"/>
      <c r="AD34" s="48"/>
      <c r="AE34" s="48"/>
    </row>
    <row r="35" spans="1:31" ht="15" customHeight="1">
      <c r="A35" s="126" t="s">
        <v>16</v>
      </c>
      <c r="B35" s="127"/>
      <c r="C35" s="127"/>
      <c r="D35" s="127"/>
      <c r="E35" s="127"/>
      <c r="F35" s="127"/>
      <c r="G35" s="128"/>
      <c r="H35" s="127"/>
      <c r="I35" s="260" t="s">
        <v>24</v>
      </c>
      <c r="J35" s="261"/>
      <c r="K35" s="262"/>
      <c r="L35" s="54"/>
      <c r="M35" s="54"/>
      <c r="N35" s="54"/>
      <c r="O35" s="54"/>
      <c r="P35" s="54"/>
      <c r="Q35" s="248" t="s">
        <v>9</v>
      </c>
      <c r="R35" s="249"/>
      <c r="S35" s="229" t="s">
        <v>53</v>
      </c>
      <c r="T35" s="229"/>
      <c r="U35" s="229"/>
      <c r="V35" s="229"/>
      <c r="W35" s="229"/>
      <c r="X35" s="229"/>
      <c r="Y35" s="230"/>
      <c r="Z35" s="48"/>
      <c r="AA35" s="48"/>
      <c r="AB35" s="48"/>
      <c r="AC35" s="48"/>
      <c r="AD35" s="48"/>
      <c r="AE35" s="48"/>
    </row>
    <row r="36" spans="1:31" ht="12.75" customHeight="1" thickBot="1">
      <c r="A36" s="82"/>
      <c r="B36" s="83"/>
      <c r="C36" s="83"/>
      <c r="D36" s="83"/>
      <c r="E36" s="83"/>
      <c r="F36" s="83"/>
      <c r="G36" s="84"/>
      <c r="H36" s="48"/>
      <c r="I36" s="263"/>
      <c r="J36" s="227"/>
      <c r="K36" s="228"/>
      <c r="L36" s="54"/>
      <c r="M36" s="54"/>
      <c r="N36" s="54"/>
      <c r="O36" s="54"/>
      <c r="P36" s="54"/>
      <c r="Q36" s="250"/>
      <c r="R36" s="251"/>
      <c r="S36" s="48" t="s">
        <v>27</v>
      </c>
      <c r="T36" s="48"/>
      <c r="U36" s="48"/>
      <c r="V36" s="48"/>
      <c r="W36" s="48"/>
      <c r="X36" s="48"/>
      <c r="Y36" s="131"/>
      <c r="Z36" s="54"/>
      <c r="AA36" s="54"/>
      <c r="AB36" s="54"/>
      <c r="AC36" s="54"/>
      <c r="AD36" s="54"/>
      <c r="AE36" s="48"/>
    </row>
    <row r="37" spans="1:31" s="20" customFormat="1" ht="25.5" customHeight="1">
      <c r="A37" s="264" t="s">
        <v>22</v>
      </c>
      <c r="B37" s="265"/>
      <c r="C37" s="133"/>
      <c r="D37" s="133"/>
      <c r="E37" s="133"/>
      <c r="F37" s="173"/>
      <c r="G37" s="134" t="s">
        <v>23</v>
      </c>
      <c r="H37" s="133"/>
      <c r="I37" s="132"/>
      <c r="J37" s="133"/>
      <c r="K37" s="134"/>
      <c r="L37" s="90"/>
      <c r="M37" s="90"/>
      <c r="N37" s="90"/>
      <c r="O37" s="90"/>
      <c r="P37" s="90"/>
      <c r="Q37" s="129"/>
      <c r="R37" s="130"/>
      <c r="S37" s="256" t="s">
        <v>25</v>
      </c>
      <c r="T37" s="256"/>
      <c r="U37" s="256"/>
      <c r="V37" s="256"/>
      <c r="W37" s="256"/>
      <c r="X37" s="256"/>
      <c r="Y37" s="257"/>
      <c r="Z37" s="90"/>
      <c r="AA37" s="90"/>
      <c r="AB37" s="90"/>
      <c r="AC37" s="90"/>
      <c r="AD37" s="90"/>
      <c r="AE37" s="133"/>
    </row>
    <row r="38" spans="1:31" s="18" customFormat="1" ht="13.5" thickBot="1">
      <c r="A38" s="135"/>
      <c r="B38" s="57"/>
      <c r="C38" s="57"/>
      <c r="D38" s="57"/>
      <c r="E38" s="57"/>
      <c r="F38" s="26"/>
      <c r="G38" s="73"/>
      <c r="H38" s="57"/>
      <c r="I38" s="135"/>
      <c r="J38" s="57"/>
      <c r="K38" s="73"/>
      <c r="L38" s="36"/>
      <c r="M38" s="36"/>
      <c r="N38" s="36"/>
      <c r="O38" s="36"/>
      <c r="P38" s="36"/>
      <c r="Q38" s="82"/>
      <c r="R38" s="83"/>
      <c r="S38" s="227" t="s">
        <v>26</v>
      </c>
      <c r="T38" s="227"/>
      <c r="U38" s="227"/>
      <c r="V38" s="227"/>
      <c r="W38" s="227"/>
      <c r="X38" s="227"/>
      <c r="Y38" s="228"/>
      <c r="Z38" s="36"/>
      <c r="AA38" s="36"/>
      <c r="AB38" s="36"/>
      <c r="AC38" s="36"/>
      <c r="AD38" s="36"/>
      <c r="AE38" s="57"/>
    </row>
    <row r="39" spans="1:31" ht="12.75">
      <c r="A39" s="67" t="s">
        <v>20</v>
      </c>
      <c r="B39" s="48"/>
      <c r="C39" s="48"/>
      <c r="D39" s="48"/>
      <c r="E39" s="48"/>
      <c r="F39" s="170"/>
      <c r="G39" s="62" t="s">
        <v>21</v>
      </c>
      <c r="H39" s="48"/>
      <c r="I39" s="67"/>
      <c r="J39" s="48"/>
      <c r="K39" s="62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48"/>
    </row>
    <row r="40" spans="1:31" ht="12.75">
      <c r="A40" s="67"/>
      <c r="B40" s="48"/>
      <c r="C40" s="48"/>
      <c r="D40" s="48"/>
      <c r="E40" s="48"/>
      <c r="F40" s="48"/>
      <c r="G40" s="62"/>
      <c r="H40" s="48"/>
      <c r="I40" s="67"/>
      <c r="J40" s="48"/>
      <c r="K40" s="62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48"/>
    </row>
    <row r="41" spans="1:31" ht="12.75">
      <c r="A41" s="136" t="s">
        <v>28</v>
      </c>
      <c r="B41" s="48"/>
      <c r="C41" s="48"/>
      <c r="D41" s="48"/>
      <c r="E41" s="48"/>
      <c r="F41" s="48"/>
      <c r="G41" s="62"/>
      <c r="H41" s="48"/>
      <c r="I41" s="67"/>
      <c r="J41" s="137" t="str">
        <f>IF(S27=0,"positivo","negativo")</f>
        <v>positivo</v>
      </c>
      <c r="K41" s="62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48"/>
    </row>
    <row r="42" spans="1:31" ht="12.75">
      <c r="A42" s="138"/>
      <c r="B42" s="48"/>
      <c r="C42" s="48"/>
      <c r="D42" s="48"/>
      <c r="E42" s="48"/>
      <c r="F42" s="48"/>
      <c r="G42" s="62"/>
      <c r="H42" s="48"/>
      <c r="I42" s="67"/>
      <c r="J42" s="48"/>
      <c r="K42" s="62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48"/>
    </row>
    <row r="43" spans="1:31" ht="12.75">
      <c r="A43" s="67" t="s">
        <v>31</v>
      </c>
      <c r="B43" s="48"/>
      <c r="C43" s="48"/>
      <c r="D43" s="48"/>
      <c r="E43" s="48"/>
      <c r="F43" s="139" t="e">
        <f>ABS(D30-L30)</f>
        <v>#DIV/0!</v>
      </c>
      <c r="G43" s="62"/>
      <c r="H43" s="48"/>
      <c r="I43" s="67"/>
      <c r="J43" s="140" t="e">
        <f>IF(F43&lt;=0.01,"positivo","negativo")</f>
        <v>#DIV/0!</v>
      </c>
      <c r="K43" s="62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48"/>
    </row>
    <row r="44" spans="1:31" ht="12.75">
      <c r="A44" s="67"/>
      <c r="B44" s="48"/>
      <c r="C44" s="48"/>
      <c r="D44" s="48"/>
      <c r="E44" s="48"/>
      <c r="F44" s="48"/>
      <c r="G44" s="62"/>
      <c r="H44" s="48"/>
      <c r="I44" s="67"/>
      <c r="J44" s="48"/>
      <c r="K44" s="62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48"/>
    </row>
    <row r="45" spans="1:31" ht="12.75">
      <c r="A45" s="67" t="s">
        <v>29</v>
      </c>
      <c r="B45" s="48"/>
      <c r="C45" s="48"/>
      <c r="D45" s="48"/>
      <c r="E45" s="48"/>
      <c r="F45" s="170"/>
      <c r="G45" s="62" t="s">
        <v>17</v>
      </c>
      <c r="H45" s="48"/>
      <c r="I45" s="67"/>
      <c r="J45" s="140" t="str">
        <f>IF(F45&lt;=0.5,"positivo","negativo")</f>
        <v>positivo</v>
      </c>
      <c r="K45" s="62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48"/>
    </row>
    <row r="46" spans="1:31" ht="12.75">
      <c r="A46" s="67"/>
      <c r="B46" s="48"/>
      <c r="C46" s="48"/>
      <c r="D46" s="48"/>
      <c r="E46" s="48"/>
      <c r="F46" s="48"/>
      <c r="G46" s="62"/>
      <c r="H46" s="48"/>
      <c r="I46" s="67"/>
      <c r="J46" s="48"/>
      <c r="K46" s="62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48"/>
    </row>
    <row r="47" spans="1:31" ht="12.75">
      <c r="A47" s="67" t="s">
        <v>30</v>
      </c>
      <c r="B47" s="48"/>
      <c r="C47" s="48"/>
      <c r="D47" s="48"/>
      <c r="E47" s="48"/>
      <c r="F47" s="141">
        <f>(MAX(B27:B29,J27:J29))-(MIN(B27:B29,J27:J29))</f>
        <v>0</v>
      </c>
      <c r="G47" s="62" t="str">
        <f>C26</f>
        <v>Pa</v>
      </c>
      <c r="H47" s="48"/>
      <c r="I47" s="67"/>
      <c r="J47" s="140" t="e">
        <f>IF(F47&lt;=B32,"positivo","negativo")</f>
        <v>#DIV/0!</v>
      </c>
      <c r="K47" s="62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48"/>
    </row>
    <row r="48" spans="1:31" ht="13.5" thickBot="1">
      <c r="A48" s="82"/>
      <c r="B48" s="83"/>
      <c r="C48" s="83"/>
      <c r="D48" s="83"/>
      <c r="E48" s="83"/>
      <c r="F48" s="83"/>
      <c r="G48" s="84"/>
      <c r="H48" s="83"/>
      <c r="I48" s="82"/>
      <c r="J48" s="83"/>
      <c r="K48" s="8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48"/>
    </row>
    <row r="49" spans="1:31" ht="12.7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48"/>
    </row>
    <row r="50" spans="1:31" ht="13.5" thickBo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48"/>
    </row>
    <row r="51" spans="1:31" ht="13.5" thickBot="1">
      <c r="A51" s="244" t="s">
        <v>32</v>
      </c>
      <c r="B51" s="245"/>
      <c r="C51" s="245"/>
      <c r="D51" s="245"/>
      <c r="E51" s="245"/>
      <c r="F51" s="245"/>
      <c r="G51" s="246"/>
      <c r="H51" s="71"/>
      <c r="I51" s="244" t="s">
        <v>33</v>
      </c>
      <c r="J51" s="245"/>
      <c r="K51" s="245"/>
      <c r="L51" s="245"/>
      <c r="M51" s="245"/>
      <c r="N51" s="245"/>
      <c r="O51" s="246"/>
      <c r="P51" s="54"/>
      <c r="Q51" s="247"/>
      <c r="R51" s="247"/>
      <c r="S51" s="247"/>
      <c r="T51" s="247"/>
      <c r="U51" s="247"/>
      <c r="V51" s="247"/>
      <c r="W51" s="247"/>
      <c r="X51" s="44"/>
      <c r="Y51" s="199"/>
      <c r="Z51" s="199"/>
      <c r="AA51" s="199"/>
      <c r="AB51" s="199"/>
      <c r="AC51" s="199"/>
      <c r="AD51" s="199"/>
      <c r="AE51" s="199"/>
    </row>
    <row r="52" spans="1:31" ht="13.5" thickBot="1">
      <c r="A52" s="85"/>
      <c r="B52" s="86" t="s">
        <v>10</v>
      </c>
      <c r="C52" s="86" t="s">
        <v>11</v>
      </c>
      <c r="D52" s="87" t="s">
        <v>3</v>
      </c>
      <c r="E52" s="238"/>
      <c r="F52" s="239"/>
      <c r="G52" s="88"/>
      <c r="H52" s="89"/>
      <c r="I52" s="85"/>
      <c r="J52" s="86" t="s">
        <v>10</v>
      </c>
      <c r="K52" s="86" t="s">
        <v>11</v>
      </c>
      <c r="L52" s="87" t="s">
        <v>3</v>
      </c>
      <c r="M52" s="238"/>
      <c r="N52" s="239"/>
      <c r="O52" s="88"/>
      <c r="P52" s="90"/>
      <c r="Q52" s="142"/>
      <c r="R52" s="143"/>
      <c r="S52" s="143"/>
      <c r="T52" s="143"/>
      <c r="U52" s="143"/>
      <c r="V52" s="143"/>
      <c r="W52" s="143"/>
      <c r="X52" s="90"/>
      <c r="Y52" s="90"/>
      <c r="Z52" s="90"/>
      <c r="AA52" s="89"/>
      <c r="AB52" s="91"/>
      <c r="AC52" s="89"/>
      <c r="AD52" s="89"/>
      <c r="AE52" s="89"/>
    </row>
    <row r="53" spans="1:31" ht="25.5">
      <c r="A53" s="92" t="s">
        <v>1</v>
      </c>
      <c r="B53" s="93" t="s">
        <v>5</v>
      </c>
      <c r="C53" s="93" t="s">
        <v>6</v>
      </c>
      <c r="D53" s="94" t="s">
        <v>4</v>
      </c>
      <c r="E53" s="95"/>
      <c r="F53" s="95"/>
      <c r="G53" s="96"/>
      <c r="H53" s="37"/>
      <c r="I53" s="92" t="s">
        <v>1</v>
      </c>
      <c r="J53" s="93" t="s">
        <v>5</v>
      </c>
      <c r="K53" s="93" t="s">
        <v>6</v>
      </c>
      <c r="L53" s="94" t="s">
        <v>4</v>
      </c>
      <c r="M53" s="95"/>
      <c r="N53" s="95"/>
      <c r="O53" s="96"/>
      <c r="P53" s="36"/>
      <c r="Q53" s="144"/>
      <c r="R53" s="145"/>
      <c r="S53" s="145"/>
      <c r="T53" s="145"/>
      <c r="U53" s="145"/>
      <c r="V53" s="145"/>
      <c r="W53" s="145"/>
      <c r="X53" s="36"/>
      <c r="Y53" s="36"/>
      <c r="Z53" s="36"/>
      <c r="AA53" s="37"/>
      <c r="AB53" s="38"/>
      <c r="AC53" s="39"/>
      <c r="AD53" s="39"/>
      <c r="AE53" s="37"/>
    </row>
    <row r="54" spans="1:31" ht="12.75">
      <c r="A54" s="1"/>
      <c r="B54" s="164" t="str">
        <f>W19</f>
        <v>Pa</v>
      </c>
      <c r="C54" s="164" t="str">
        <f>W19</f>
        <v>Pa</v>
      </c>
      <c r="D54" s="2"/>
      <c r="E54" s="2"/>
      <c r="F54" s="2"/>
      <c r="G54" s="3"/>
      <c r="H54" s="10"/>
      <c r="I54" s="1"/>
      <c r="J54" s="2" t="str">
        <f>W19</f>
        <v>Pa</v>
      </c>
      <c r="K54" s="2" t="str">
        <f>W19</f>
        <v>Pa</v>
      </c>
      <c r="L54" s="2"/>
      <c r="M54" s="2"/>
      <c r="N54" s="2"/>
      <c r="O54" s="3"/>
      <c r="P54" s="54"/>
      <c r="Q54" s="98"/>
      <c r="R54" s="98"/>
      <c r="S54" s="98"/>
      <c r="T54" s="35"/>
      <c r="U54" s="35"/>
      <c r="V54" s="35"/>
      <c r="W54" s="35"/>
      <c r="X54" s="40"/>
      <c r="Y54" s="40"/>
      <c r="Z54" s="40"/>
      <c r="AA54" s="40"/>
      <c r="AB54" s="40"/>
      <c r="AC54" s="40"/>
      <c r="AD54" s="40"/>
      <c r="AE54" s="40"/>
    </row>
    <row r="55" spans="1:31" ht="12.75">
      <c r="A55" s="4">
        <v>1</v>
      </c>
      <c r="B55" s="171"/>
      <c r="C55" s="171"/>
      <c r="D55" s="32" t="e">
        <f>+$V$16*SQRT(C55/B55)</f>
        <v>#DIV/0!</v>
      </c>
      <c r="E55" s="231"/>
      <c r="F55" s="231"/>
      <c r="G55" s="234"/>
      <c r="H55" s="11"/>
      <c r="I55" s="4">
        <v>1</v>
      </c>
      <c r="J55" s="171"/>
      <c r="K55" s="171"/>
      <c r="L55" s="32" t="e">
        <f>+$V$16*SQRT(K55/J55)</f>
        <v>#DIV/0!</v>
      </c>
      <c r="M55" s="231"/>
      <c r="N55" s="231"/>
      <c r="O55" s="234"/>
      <c r="P55" s="54"/>
      <c r="Q55" s="99" t="e">
        <f>ABS(D55-$D$58)</f>
        <v>#DIV/0!</v>
      </c>
      <c r="R55" s="100"/>
      <c r="S55" s="101">
        <f>COUNTIF(Q55:Q60,"&gt;=0,02")</f>
        <v>0</v>
      </c>
      <c r="T55" s="102"/>
      <c r="U55" s="103"/>
      <c r="V55" s="103"/>
      <c r="W55" s="146"/>
      <c r="X55" s="42"/>
      <c r="Y55" s="43"/>
      <c r="Z55" s="42"/>
      <c r="AA55" s="42"/>
      <c r="AB55" s="45"/>
      <c r="AC55" s="46"/>
      <c r="AD55" s="46"/>
      <c r="AE55" s="41"/>
    </row>
    <row r="56" spans="1:31" ht="12.75">
      <c r="A56" s="4">
        <v>2</v>
      </c>
      <c r="B56" s="171"/>
      <c r="C56" s="171"/>
      <c r="D56" s="32" t="e">
        <f>+$V$16*SQRT(C56/B56)</f>
        <v>#DIV/0!</v>
      </c>
      <c r="E56" s="232"/>
      <c r="F56" s="232"/>
      <c r="G56" s="235"/>
      <c r="H56" s="11"/>
      <c r="I56" s="4">
        <v>2</v>
      </c>
      <c r="J56" s="171"/>
      <c r="K56" s="171"/>
      <c r="L56" s="32" t="e">
        <f>+$V$16*SQRT(K56/J56)</f>
        <v>#DIV/0!</v>
      </c>
      <c r="M56" s="232"/>
      <c r="N56" s="232"/>
      <c r="O56" s="235"/>
      <c r="P56" s="54"/>
      <c r="Q56" s="99" t="e">
        <f>ABS(D56-$D$58)</f>
        <v>#DIV/0!</v>
      </c>
      <c r="R56" s="100"/>
      <c r="S56" s="104"/>
      <c r="T56" s="102"/>
      <c r="U56" s="105"/>
      <c r="V56" s="105"/>
      <c r="W56" s="146"/>
      <c r="X56" s="42"/>
      <c r="Y56" s="43"/>
      <c r="Z56" s="42"/>
      <c r="AA56" s="42"/>
      <c r="AB56" s="45"/>
      <c r="AC56" s="47"/>
      <c r="AD56" s="47"/>
      <c r="AE56" s="41"/>
    </row>
    <row r="57" spans="1:31" ht="13.5" thickBot="1">
      <c r="A57" s="5">
        <v>3</v>
      </c>
      <c r="B57" s="172"/>
      <c r="C57" s="172"/>
      <c r="D57" s="33" t="e">
        <f>+$V$16*SQRT(C57/B57)</f>
        <v>#DIV/0!</v>
      </c>
      <c r="E57" s="233"/>
      <c r="F57" s="233"/>
      <c r="G57" s="236"/>
      <c r="H57" s="11"/>
      <c r="I57" s="5">
        <v>3</v>
      </c>
      <c r="J57" s="172"/>
      <c r="K57" s="172"/>
      <c r="L57" s="33" t="e">
        <f>+$V$16*SQRT(K57/J57)</f>
        <v>#DIV/0!</v>
      </c>
      <c r="M57" s="233"/>
      <c r="N57" s="233"/>
      <c r="O57" s="236"/>
      <c r="P57" s="54"/>
      <c r="Q57" s="99" t="e">
        <f>ABS(D57-$D$58)</f>
        <v>#DIV/0!</v>
      </c>
      <c r="R57" s="100"/>
      <c r="S57" s="104"/>
      <c r="T57" s="102"/>
      <c r="U57" s="105"/>
      <c r="V57" s="105"/>
      <c r="W57" s="146"/>
      <c r="X57" s="42"/>
      <c r="Y57" s="43"/>
      <c r="Z57" s="42"/>
      <c r="AA57" s="42"/>
      <c r="AB57" s="45"/>
      <c r="AC57" s="47"/>
      <c r="AD57" s="47"/>
      <c r="AE57" s="41"/>
    </row>
    <row r="58" spans="1:31" ht="12.75">
      <c r="A58" s="54"/>
      <c r="B58" s="102"/>
      <c r="C58" s="107"/>
      <c r="D58" s="108" t="e">
        <f>AVERAGE(D55:D57)</f>
        <v>#DIV/0!</v>
      </c>
      <c r="E58" s="109"/>
      <c r="F58" s="54"/>
      <c r="G58" s="45"/>
      <c r="H58" s="48"/>
      <c r="I58" s="54"/>
      <c r="J58" s="102"/>
      <c r="K58" s="107"/>
      <c r="L58" s="108" t="e">
        <f>AVERAGE(L55:L57)</f>
        <v>#DIV/0!</v>
      </c>
      <c r="M58" s="48"/>
      <c r="N58" s="54"/>
      <c r="O58" s="50"/>
      <c r="P58" s="54"/>
      <c r="Q58" s="99" t="e">
        <f>ABS(L55-$L$58)</f>
        <v>#DIV/0!</v>
      </c>
      <c r="R58" s="110"/>
      <c r="S58" s="111"/>
      <c r="T58" s="112"/>
      <c r="U58" s="109"/>
      <c r="V58" s="109"/>
      <c r="W58" s="102"/>
      <c r="X58" s="48"/>
      <c r="Y58" s="48"/>
      <c r="Z58" s="45"/>
      <c r="AA58" s="49"/>
      <c r="AB58" s="50"/>
      <c r="AC58" s="48"/>
      <c r="AD58" s="48"/>
      <c r="AE58" s="50"/>
    </row>
    <row r="59" spans="1:31" ht="13.5" thickBot="1">
      <c r="A59" s="54"/>
      <c r="B59" s="110"/>
      <c r="C59" s="114"/>
      <c r="D59" s="110"/>
      <c r="E59" s="48"/>
      <c r="F59" s="54"/>
      <c r="G59" s="45"/>
      <c r="H59" s="48"/>
      <c r="I59" s="45"/>
      <c r="J59" s="113"/>
      <c r="K59" s="48"/>
      <c r="L59" s="54"/>
      <c r="M59" s="54"/>
      <c r="N59" s="54"/>
      <c r="O59" s="54"/>
      <c r="P59" s="54"/>
      <c r="Q59" s="99" t="e">
        <f>ABS(L56-$L$58)</f>
        <v>#DIV/0!</v>
      </c>
      <c r="R59" s="110"/>
      <c r="S59" s="114"/>
      <c r="T59" s="102"/>
      <c r="U59" s="109"/>
      <c r="V59" s="106"/>
      <c r="W59" s="102"/>
      <c r="X59" s="48"/>
      <c r="Y59" s="45"/>
      <c r="Z59" s="113"/>
      <c r="AA59" s="48"/>
      <c r="AB59" s="48"/>
      <c r="AC59" s="48"/>
      <c r="AD59" s="48"/>
      <c r="AE59" s="48"/>
    </row>
    <row r="60" spans="1:31" ht="12.75">
      <c r="A60" s="54"/>
      <c r="B60" s="115" t="e">
        <f>(AVERAGE(B55:B57,J55:J57))*0.05</f>
        <v>#DIV/0!</v>
      </c>
      <c r="C60" s="100"/>
      <c r="D60" s="100"/>
      <c r="E60" s="54"/>
      <c r="F60" s="54"/>
      <c r="G60" s="54"/>
      <c r="H60" s="240" t="s">
        <v>38</v>
      </c>
      <c r="I60" s="241"/>
      <c r="J60" s="241"/>
      <c r="K60" s="241"/>
      <c r="L60" s="252" t="e">
        <f>AVERAGE(D55:D57,L55:L57)</f>
        <v>#DIV/0!</v>
      </c>
      <c r="M60" s="253"/>
      <c r="N60" s="116"/>
      <c r="O60" s="54"/>
      <c r="P60" s="54"/>
      <c r="Q60" s="99" t="e">
        <f>ABS(L57-$L$58)</f>
        <v>#DIV/0!</v>
      </c>
      <c r="R60" s="117"/>
      <c r="S60" s="118"/>
      <c r="T60" s="106"/>
      <c r="U60" s="119"/>
      <c r="V60" s="119"/>
      <c r="W60" s="106"/>
      <c r="X60" s="120"/>
      <c r="Y60" s="121"/>
      <c r="Z60" s="122"/>
      <c r="AA60" s="237"/>
      <c r="AB60" s="237"/>
      <c r="AC60" s="237"/>
      <c r="AD60" s="116"/>
      <c r="AE60" s="48"/>
    </row>
    <row r="61" spans="1:31" ht="13.5" thickBot="1">
      <c r="A61" s="54"/>
      <c r="B61" s="100"/>
      <c r="C61" s="100"/>
      <c r="D61" s="100"/>
      <c r="E61" s="54"/>
      <c r="F61" s="54"/>
      <c r="G61" s="54"/>
      <c r="H61" s="242"/>
      <c r="I61" s="243"/>
      <c r="J61" s="243"/>
      <c r="K61" s="243"/>
      <c r="L61" s="254"/>
      <c r="M61" s="255"/>
      <c r="N61" s="123"/>
      <c r="O61" s="54"/>
      <c r="P61" s="54"/>
      <c r="Q61" s="117"/>
      <c r="R61" s="117"/>
      <c r="S61" s="100"/>
      <c r="T61" s="106"/>
      <c r="U61" s="106"/>
      <c r="V61" s="106"/>
      <c r="W61" s="106"/>
      <c r="X61" s="54"/>
      <c r="Y61" s="48"/>
      <c r="Z61" s="226"/>
      <c r="AA61" s="226"/>
      <c r="AB61" s="226"/>
      <c r="AC61" s="226"/>
      <c r="AD61" s="123"/>
      <c r="AE61" s="48"/>
    </row>
    <row r="62" spans="1:31" ht="12.75">
      <c r="A62" s="125"/>
      <c r="B62" s="125"/>
      <c r="C62" s="54"/>
      <c r="D62" s="54"/>
      <c r="E62" s="54"/>
      <c r="F62" s="54"/>
      <c r="G62" s="54"/>
      <c r="H62" s="54"/>
      <c r="I62" s="54"/>
      <c r="J62" s="48"/>
      <c r="K62" s="48"/>
      <c r="L62" s="54"/>
      <c r="M62" s="54"/>
      <c r="N62" s="54"/>
      <c r="O62" s="54"/>
      <c r="P62" s="54"/>
      <c r="Q62" s="125"/>
      <c r="R62" s="125"/>
      <c r="S62" s="54"/>
      <c r="T62" s="54"/>
      <c r="U62" s="54"/>
      <c r="V62" s="54"/>
      <c r="W62" s="54"/>
      <c r="X62" s="54"/>
      <c r="Y62" s="48"/>
      <c r="Z62" s="48"/>
      <c r="AA62" s="48"/>
      <c r="AB62" s="48"/>
      <c r="AC62" s="48"/>
      <c r="AD62" s="48"/>
      <c r="AE62" s="48"/>
    </row>
    <row r="63" spans="1:31" ht="13.5" thickBot="1">
      <c r="A63" s="125"/>
      <c r="B63" s="125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125"/>
      <c r="R63" s="125"/>
      <c r="S63" s="54"/>
      <c r="T63" s="54"/>
      <c r="U63" s="54"/>
      <c r="V63" s="54"/>
      <c r="W63" s="54"/>
      <c r="X63" s="54"/>
      <c r="Y63" s="221"/>
      <c r="Z63" s="221"/>
      <c r="AA63" s="221"/>
      <c r="AB63" s="221"/>
      <c r="AC63" s="222"/>
      <c r="AD63" s="222"/>
      <c r="AE63" s="48"/>
    </row>
    <row r="64" spans="1:31" ht="15">
      <c r="A64" s="126" t="s">
        <v>16</v>
      </c>
      <c r="B64" s="127"/>
      <c r="C64" s="127"/>
      <c r="D64" s="127"/>
      <c r="E64" s="127"/>
      <c r="F64" s="127"/>
      <c r="G64" s="128"/>
      <c r="H64" s="127"/>
      <c r="I64" s="260" t="s">
        <v>34</v>
      </c>
      <c r="J64" s="261"/>
      <c r="K64" s="262"/>
      <c r="L64" s="54"/>
      <c r="M64" s="54"/>
      <c r="N64" s="54"/>
      <c r="O64" s="54"/>
      <c r="P64" s="54"/>
      <c r="Q64" s="248" t="s">
        <v>9</v>
      </c>
      <c r="R64" s="249"/>
      <c r="S64" s="229" t="s">
        <v>53</v>
      </c>
      <c r="T64" s="229"/>
      <c r="U64" s="229"/>
      <c r="V64" s="229"/>
      <c r="W64" s="229"/>
      <c r="X64" s="229"/>
      <c r="Y64" s="230"/>
      <c r="Z64" s="48"/>
      <c r="AA64" s="48"/>
      <c r="AB64" s="48"/>
      <c r="AC64" s="48"/>
      <c r="AD64" s="48"/>
      <c r="AE64" s="48"/>
    </row>
    <row r="65" spans="1:31" ht="16.5" thickBot="1">
      <c r="A65" s="82"/>
      <c r="B65" s="83"/>
      <c r="C65" s="83"/>
      <c r="D65" s="83"/>
      <c r="E65" s="83"/>
      <c r="F65" s="83"/>
      <c r="G65" s="84"/>
      <c r="H65" s="48"/>
      <c r="I65" s="263"/>
      <c r="J65" s="227"/>
      <c r="K65" s="228"/>
      <c r="L65" s="54"/>
      <c r="M65" s="54"/>
      <c r="N65" s="54"/>
      <c r="O65" s="54"/>
      <c r="P65" s="54"/>
      <c r="Q65" s="250"/>
      <c r="R65" s="251"/>
      <c r="S65" s="48" t="s">
        <v>27</v>
      </c>
      <c r="T65" s="48"/>
      <c r="U65" s="48"/>
      <c r="V65" s="48"/>
      <c r="W65" s="48"/>
      <c r="X65" s="48"/>
      <c r="Y65" s="131"/>
      <c r="Z65" s="54"/>
      <c r="AA65" s="54"/>
      <c r="AB65" s="54"/>
      <c r="AC65" s="54"/>
      <c r="AD65" s="54"/>
      <c r="AE65" s="48"/>
    </row>
    <row r="66" spans="1:31" ht="12.75">
      <c r="A66" s="264"/>
      <c r="B66" s="265"/>
      <c r="C66" s="133"/>
      <c r="D66" s="133"/>
      <c r="E66" s="133"/>
      <c r="F66" s="133"/>
      <c r="G66" s="134"/>
      <c r="H66" s="133"/>
      <c r="I66" s="132"/>
      <c r="J66" s="133"/>
      <c r="K66" s="134"/>
      <c r="L66" s="90"/>
      <c r="M66" s="90"/>
      <c r="N66" s="90"/>
      <c r="O66" s="90"/>
      <c r="P66" s="90"/>
      <c r="Q66" s="129"/>
      <c r="R66" s="130"/>
      <c r="S66" s="256" t="s">
        <v>25</v>
      </c>
      <c r="T66" s="256"/>
      <c r="U66" s="256"/>
      <c r="V66" s="256"/>
      <c r="W66" s="256"/>
      <c r="X66" s="256"/>
      <c r="Y66" s="257"/>
      <c r="Z66" s="90"/>
      <c r="AA66" s="90"/>
      <c r="AB66" s="90"/>
      <c r="AC66" s="90"/>
      <c r="AD66" s="90"/>
      <c r="AE66" s="133"/>
    </row>
    <row r="67" spans="1:31" ht="13.5" thickBot="1">
      <c r="A67" s="135"/>
      <c r="B67" s="57"/>
      <c r="C67" s="57"/>
      <c r="D67" s="57"/>
      <c r="E67" s="57"/>
      <c r="F67" s="57"/>
      <c r="G67" s="73"/>
      <c r="H67" s="57"/>
      <c r="I67" s="135"/>
      <c r="J67" s="57"/>
      <c r="K67" s="73"/>
      <c r="L67" s="36"/>
      <c r="M67" s="36"/>
      <c r="N67" s="36"/>
      <c r="O67" s="36"/>
      <c r="P67" s="36"/>
      <c r="Q67" s="82"/>
      <c r="R67" s="83"/>
      <c r="S67" s="227" t="s">
        <v>26</v>
      </c>
      <c r="T67" s="227"/>
      <c r="U67" s="227"/>
      <c r="V67" s="227"/>
      <c r="W67" s="227"/>
      <c r="X67" s="227"/>
      <c r="Y67" s="228"/>
      <c r="Z67" s="36"/>
      <c r="AA67" s="36"/>
      <c r="AB67" s="36"/>
      <c r="AC67" s="36"/>
      <c r="AD67" s="36"/>
      <c r="AE67" s="57"/>
    </row>
    <row r="68" spans="1:31" ht="12.75">
      <c r="A68" s="67" t="s">
        <v>20</v>
      </c>
      <c r="B68" s="48"/>
      <c r="C68" s="48"/>
      <c r="D68" s="48"/>
      <c r="E68" s="48"/>
      <c r="F68" s="170"/>
      <c r="G68" s="62" t="s">
        <v>21</v>
      </c>
      <c r="H68" s="48"/>
      <c r="I68" s="67"/>
      <c r="J68" s="48"/>
      <c r="K68" s="62"/>
      <c r="L68" s="54"/>
      <c r="M68" s="54"/>
      <c r="N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48"/>
    </row>
    <row r="69" spans="1:31" ht="12.75">
      <c r="A69" s="67"/>
      <c r="B69" s="48"/>
      <c r="C69" s="48"/>
      <c r="D69" s="48"/>
      <c r="E69" s="48"/>
      <c r="F69" s="48"/>
      <c r="G69" s="62"/>
      <c r="H69" s="48"/>
      <c r="I69" s="67"/>
      <c r="J69" s="48"/>
      <c r="K69" s="62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48"/>
    </row>
    <row r="70" spans="1:31" ht="12.75">
      <c r="A70" s="136" t="s">
        <v>28</v>
      </c>
      <c r="B70" s="48"/>
      <c r="C70" s="48"/>
      <c r="D70" s="48"/>
      <c r="E70" s="48"/>
      <c r="F70" s="48"/>
      <c r="G70" s="62"/>
      <c r="H70" s="48"/>
      <c r="I70" s="67"/>
      <c r="J70" s="137" t="str">
        <f>IF(S55=0,"positivo","negativo")</f>
        <v>positivo</v>
      </c>
      <c r="K70" s="62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48"/>
    </row>
    <row r="71" spans="1:31" ht="12.75">
      <c r="A71" s="138"/>
      <c r="B71" s="48"/>
      <c r="C71" s="48"/>
      <c r="D71" s="48"/>
      <c r="E71" s="48"/>
      <c r="F71" s="48"/>
      <c r="G71" s="62"/>
      <c r="H71" s="48"/>
      <c r="I71" s="67"/>
      <c r="J71" s="48"/>
      <c r="K71" s="62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48"/>
    </row>
    <row r="72" spans="1:31" ht="12.75">
      <c r="A72" s="67" t="s">
        <v>31</v>
      </c>
      <c r="B72" s="48"/>
      <c r="C72" s="48"/>
      <c r="D72" s="48"/>
      <c r="E72" s="48"/>
      <c r="F72" s="139" t="e">
        <f>ABS(D58-L58)</f>
        <v>#DIV/0!</v>
      </c>
      <c r="G72" s="62"/>
      <c r="H72" s="48"/>
      <c r="I72" s="67"/>
      <c r="J72" s="140" t="e">
        <f>IF(F72&lt;=0.01,"positivo","negativo")</f>
        <v>#DIV/0!</v>
      </c>
      <c r="K72" s="62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48"/>
    </row>
    <row r="73" spans="1:31" ht="12.75">
      <c r="A73" s="67"/>
      <c r="B73" s="48"/>
      <c r="C73" s="48"/>
      <c r="D73" s="48"/>
      <c r="E73" s="48"/>
      <c r="F73" s="48"/>
      <c r="G73" s="62"/>
      <c r="H73" s="48"/>
      <c r="I73" s="67"/>
      <c r="J73" s="48"/>
      <c r="K73" s="62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48"/>
    </row>
    <row r="74" spans="1:31" ht="12.75">
      <c r="A74" s="67" t="s">
        <v>29</v>
      </c>
      <c r="B74" s="48"/>
      <c r="C74" s="48"/>
      <c r="D74" s="48"/>
      <c r="E74" s="48"/>
      <c r="F74" s="170"/>
      <c r="G74" s="62" t="s">
        <v>17</v>
      </c>
      <c r="H74" s="48"/>
      <c r="I74" s="67"/>
      <c r="J74" s="140" t="str">
        <f>IF(F74&lt;=0.5,"positivo","negativo")</f>
        <v>positivo</v>
      </c>
      <c r="K74" s="62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48"/>
    </row>
    <row r="75" spans="1:31" ht="12.75">
      <c r="A75" s="67"/>
      <c r="B75" s="48"/>
      <c r="C75" s="48"/>
      <c r="D75" s="48"/>
      <c r="E75" s="48"/>
      <c r="F75" s="48"/>
      <c r="G75" s="62"/>
      <c r="H75" s="48"/>
      <c r="I75" s="67"/>
      <c r="J75" s="48"/>
      <c r="K75" s="62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48"/>
    </row>
    <row r="76" spans="1:31" ht="12.75">
      <c r="A76" s="67" t="s">
        <v>30</v>
      </c>
      <c r="B76" s="48"/>
      <c r="C76" s="48"/>
      <c r="D76" s="48"/>
      <c r="E76" s="48"/>
      <c r="F76" s="141">
        <f>(MAX(B55:B57,J55:J57))-(MIN(B55:B57,J55:J57))</f>
        <v>0</v>
      </c>
      <c r="G76" s="62" t="str">
        <f>C54</f>
        <v>Pa</v>
      </c>
      <c r="H76" s="48"/>
      <c r="I76" s="67"/>
      <c r="J76" s="140" t="e">
        <f>IF(F76&lt;=B60,"positivo","negativo")</f>
        <v>#DIV/0!</v>
      </c>
      <c r="K76" s="62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48"/>
    </row>
    <row r="77" spans="1:31" ht="13.5" thickBot="1">
      <c r="A77" s="82"/>
      <c r="B77" s="83"/>
      <c r="C77" s="83"/>
      <c r="D77" s="83"/>
      <c r="E77" s="83"/>
      <c r="F77" s="83"/>
      <c r="G77" s="84"/>
      <c r="H77" s="83"/>
      <c r="I77" s="82"/>
      <c r="J77" s="83"/>
      <c r="K77" s="8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48"/>
    </row>
    <row r="78" spans="1:31" ht="12.7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48"/>
    </row>
    <row r="79" spans="1:31" ht="13.5" thickBo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48"/>
    </row>
    <row r="80" spans="1:31" ht="13.5" thickBot="1">
      <c r="A80" s="244" t="s">
        <v>36</v>
      </c>
      <c r="B80" s="245"/>
      <c r="C80" s="245"/>
      <c r="D80" s="245"/>
      <c r="E80" s="245"/>
      <c r="F80" s="245"/>
      <c r="G80" s="246"/>
      <c r="H80" s="71"/>
      <c r="I80" s="244" t="s">
        <v>37</v>
      </c>
      <c r="J80" s="245"/>
      <c r="K80" s="245"/>
      <c r="L80" s="245"/>
      <c r="M80" s="245"/>
      <c r="N80" s="245"/>
      <c r="O80" s="246"/>
      <c r="P80" s="54"/>
      <c r="Q80" s="199"/>
      <c r="R80" s="199"/>
      <c r="S80" s="199"/>
      <c r="T80" s="199"/>
      <c r="U80" s="199"/>
      <c r="V80" s="199"/>
      <c r="W80" s="199"/>
      <c r="X80" s="44"/>
      <c r="Y80" s="199"/>
      <c r="Z80" s="199"/>
      <c r="AA80" s="199"/>
      <c r="AB80" s="199"/>
      <c r="AC80" s="199"/>
      <c r="AD80" s="199"/>
      <c r="AE80" s="199"/>
    </row>
    <row r="81" spans="1:31" ht="13.5" thickBot="1">
      <c r="A81" s="85"/>
      <c r="B81" s="86" t="s">
        <v>10</v>
      </c>
      <c r="C81" s="86" t="s">
        <v>11</v>
      </c>
      <c r="D81" s="87" t="s">
        <v>3</v>
      </c>
      <c r="E81" s="238"/>
      <c r="F81" s="239"/>
      <c r="G81" s="88"/>
      <c r="H81" s="89"/>
      <c r="I81" s="85"/>
      <c r="J81" s="86" t="s">
        <v>10</v>
      </c>
      <c r="K81" s="86" t="s">
        <v>11</v>
      </c>
      <c r="L81" s="87" t="s">
        <v>3</v>
      </c>
      <c r="M81" s="238"/>
      <c r="N81" s="239"/>
      <c r="O81" s="88"/>
      <c r="P81" s="143"/>
      <c r="Q81" s="142"/>
      <c r="R81" s="143"/>
      <c r="S81" s="143"/>
      <c r="T81" s="90"/>
      <c r="U81" s="90"/>
      <c r="V81" s="90"/>
      <c r="W81" s="90"/>
      <c r="X81" s="90"/>
      <c r="Y81" s="90"/>
      <c r="Z81" s="90"/>
      <c r="AA81" s="89"/>
      <c r="AB81" s="91"/>
      <c r="AC81" s="89"/>
      <c r="AD81" s="89"/>
      <c r="AE81" s="89"/>
    </row>
    <row r="82" spans="1:31" ht="25.5">
      <c r="A82" s="92" t="s">
        <v>1</v>
      </c>
      <c r="B82" s="93" t="s">
        <v>5</v>
      </c>
      <c r="C82" s="93" t="s">
        <v>6</v>
      </c>
      <c r="D82" s="94" t="s">
        <v>4</v>
      </c>
      <c r="E82" s="95"/>
      <c r="F82" s="95"/>
      <c r="G82" s="96"/>
      <c r="H82" s="37"/>
      <c r="I82" s="92" t="s">
        <v>1</v>
      </c>
      <c r="J82" s="93" t="s">
        <v>5</v>
      </c>
      <c r="K82" s="93" t="s">
        <v>6</v>
      </c>
      <c r="L82" s="94" t="s">
        <v>4</v>
      </c>
      <c r="M82" s="95"/>
      <c r="N82" s="95"/>
      <c r="O82" s="96"/>
      <c r="P82" s="145"/>
      <c r="Q82" s="147"/>
      <c r="R82" s="148"/>
      <c r="S82" s="148"/>
      <c r="T82" s="36"/>
      <c r="U82" s="36"/>
      <c r="V82" s="36"/>
      <c r="W82" s="36"/>
      <c r="X82" s="36"/>
      <c r="Y82" s="36"/>
      <c r="Z82" s="36"/>
      <c r="AA82" s="37"/>
      <c r="AB82" s="38"/>
      <c r="AC82" s="39"/>
      <c r="AD82" s="39"/>
      <c r="AE82" s="37"/>
    </row>
    <row r="83" spans="1:31" ht="12.75">
      <c r="A83" s="1"/>
      <c r="B83" s="164" t="str">
        <f>W19</f>
        <v>Pa</v>
      </c>
      <c r="C83" s="164" t="str">
        <f>W19</f>
        <v>Pa</v>
      </c>
      <c r="D83" s="2"/>
      <c r="E83" s="2"/>
      <c r="F83" s="2"/>
      <c r="G83" s="3"/>
      <c r="H83" s="10"/>
      <c r="I83" s="1"/>
      <c r="J83" s="2" t="str">
        <f>W19</f>
        <v>Pa</v>
      </c>
      <c r="K83" s="2" t="str">
        <f>W19</f>
        <v>Pa</v>
      </c>
      <c r="L83" s="2"/>
      <c r="M83" s="2"/>
      <c r="N83" s="2"/>
      <c r="O83" s="3"/>
      <c r="P83" s="106"/>
      <c r="Q83" s="98"/>
      <c r="R83" s="98"/>
      <c r="S83" s="98"/>
      <c r="T83" s="98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ht="12.75">
      <c r="A84" s="4">
        <v>1</v>
      </c>
      <c r="B84" s="171"/>
      <c r="C84" s="171"/>
      <c r="D84" s="32" t="e">
        <f>+$V$16*SQRT(C84/B84)</f>
        <v>#DIV/0!</v>
      </c>
      <c r="E84" s="231"/>
      <c r="F84" s="231"/>
      <c r="G84" s="234"/>
      <c r="H84" s="11"/>
      <c r="I84" s="4">
        <v>1</v>
      </c>
      <c r="J84" s="171"/>
      <c r="K84" s="171"/>
      <c r="L84" s="32" t="e">
        <f>+$V$16*SQRT(K84/J84)</f>
        <v>#DIV/0!</v>
      </c>
      <c r="M84" s="231"/>
      <c r="N84" s="231"/>
      <c r="O84" s="234"/>
      <c r="P84" s="106"/>
      <c r="Q84" s="99" t="e">
        <f>ABS(D84-$D$87)</f>
        <v>#DIV/0!</v>
      </c>
      <c r="R84" s="100"/>
      <c r="S84" s="101">
        <f>COUNTIF(Q84:Q89,"&gt;=0,02")</f>
        <v>0</v>
      </c>
      <c r="T84" s="110"/>
      <c r="U84" s="46"/>
      <c r="V84" s="46"/>
      <c r="W84" s="41"/>
      <c r="X84" s="42"/>
      <c r="Y84" s="43"/>
      <c r="Z84" s="42"/>
      <c r="AA84" s="42"/>
      <c r="AB84" s="45"/>
      <c r="AC84" s="46"/>
      <c r="AD84" s="46"/>
      <c r="AE84" s="41"/>
    </row>
    <row r="85" spans="1:31" ht="12.75">
      <c r="A85" s="4">
        <v>2</v>
      </c>
      <c r="B85" s="171"/>
      <c r="C85" s="171"/>
      <c r="D85" s="32" t="e">
        <f>+$V$16*SQRT(C85/B85)</f>
        <v>#DIV/0!</v>
      </c>
      <c r="E85" s="232"/>
      <c r="F85" s="232"/>
      <c r="G85" s="235"/>
      <c r="H85" s="11"/>
      <c r="I85" s="4">
        <v>2</v>
      </c>
      <c r="J85" s="171"/>
      <c r="K85" s="171"/>
      <c r="L85" s="32" t="e">
        <f>+$V$16*SQRT(K85/J85)</f>
        <v>#DIV/0!</v>
      </c>
      <c r="M85" s="232"/>
      <c r="N85" s="232"/>
      <c r="O85" s="235"/>
      <c r="P85" s="106"/>
      <c r="Q85" s="99" t="e">
        <f>ABS(D85-$D$87)</f>
        <v>#DIV/0!</v>
      </c>
      <c r="R85" s="100"/>
      <c r="S85" s="104"/>
      <c r="T85" s="110"/>
      <c r="U85" s="47"/>
      <c r="V85" s="47"/>
      <c r="W85" s="41"/>
      <c r="X85" s="42"/>
      <c r="Y85" s="43"/>
      <c r="Z85" s="42"/>
      <c r="AA85" s="42"/>
      <c r="AB85" s="45"/>
      <c r="AC85" s="47"/>
      <c r="AD85" s="47"/>
      <c r="AE85" s="41"/>
    </row>
    <row r="86" spans="1:31" ht="13.5" thickBot="1">
      <c r="A86" s="5">
        <v>3</v>
      </c>
      <c r="B86" s="172"/>
      <c r="C86" s="172"/>
      <c r="D86" s="33" t="e">
        <f>+$V$16*SQRT(C86/B86)</f>
        <v>#DIV/0!</v>
      </c>
      <c r="E86" s="233"/>
      <c r="F86" s="233"/>
      <c r="G86" s="236"/>
      <c r="H86" s="11"/>
      <c r="I86" s="5">
        <v>3</v>
      </c>
      <c r="J86" s="172"/>
      <c r="K86" s="172"/>
      <c r="L86" s="33" t="e">
        <f>+$V$16*SQRT(K86/J86)</f>
        <v>#DIV/0!</v>
      </c>
      <c r="M86" s="233"/>
      <c r="N86" s="233"/>
      <c r="O86" s="236"/>
      <c r="P86" s="106"/>
      <c r="Q86" s="99" t="e">
        <f>ABS(D86-$D$87)</f>
        <v>#DIV/0!</v>
      </c>
      <c r="R86" s="100"/>
      <c r="S86" s="104"/>
      <c r="T86" s="110"/>
      <c r="U86" s="47"/>
      <c r="V86" s="47"/>
      <c r="W86" s="41"/>
      <c r="X86" s="42"/>
      <c r="Y86" s="43"/>
      <c r="Z86" s="42"/>
      <c r="AA86" s="42"/>
      <c r="AB86" s="45"/>
      <c r="AC86" s="47"/>
      <c r="AD86" s="47"/>
      <c r="AE86" s="41"/>
    </row>
    <row r="87" spans="1:31" ht="12.75">
      <c r="A87" s="106"/>
      <c r="B87" s="102"/>
      <c r="C87" s="107"/>
      <c r="D87" s="108" t="e">
        <f>AVERAGE(D84:D86)</f>
        <v>#DIV/0!</v>
      </c>
      <c r="E87" s="109"/>
      <c r="F87" s="106"/>
      <c r="G87" s="102"/>
      <c r="H87" s="48"/>
      <c r="I87" s="106"/>
      <c r="J87" s="102"/>
      <c r="K87" s="107"/>
      <c r="L87" s="108" t="e">
        <f>AVERAGE(L84:L86)</f>
        <v>#DIV/0!</v>
      </c>
      <c r="M87" s="109"/>
      <c r="N87" s="106"/>
      <c r="O87" s="50"/>
      <c r="P87" s="106"/>
      <c r="Q87" s="99" t="e">
        <f>ABS(L84-$L$87)</f>
        <v>#DIV/0!</v>
      </c>
      <c r="R87" s="110"/>
      <c r="S87" s="111"/>
      <c r="T87" s="108"/>
      <c r="U87" s="48"/>
      <c r="V87" s="48"/>
      <c r="W87" s="45"/>
      <c r="X87" s="48"/>
      <c r="Y87" s="48"/>
      <c r="Z87" s="45"/>
      <c r="AA87" s="49"/>
      <c r="AB87" s="50"/>
      <c r="AC87" s="48"/>
      <c r="AD87" s="48"/>
      <c r="AE87" s="50"/>
    </row>
    <row r="88" spans="1:31" ht="13.5" thickBot="1">
      <c r="A88" s="54"/>
      <c r="B88" s="110"/>
      <c r="C88" s="114"/>
      <c r="D88" s="110"/>
      <c r="E88" s="48"/>
      <c r="F88" s="54"/>
      <c r="G88" s="45"/>
      <c r="H88" s="48"/>
      <c r="I88" s="45"/>
      <c r="J88" s="113"/>
      <c r="K88" s="48"/>
      <c r="L88" s="54"/>
      <c r="M88" s="54"/>
      <c r="N88" s="54"/>
      <c r="O88" s="54"/>
      <c r="P88" s="106"/>
      <c r="Q88" s="99" t="e">
        <f>ABS(L85-$L$87)</f>
        <v>#DIV/0!</v>
      </c>
      <c r="R88" s="110"/>
      <c r="S88" s="114"/>
      <c r="T88" s="110"/>
      <c r="U88" s="48"/>
      <c r="V88" s="54"/>
      <c r="W88" s="45"/>
      <c r="X88" s="48"/>
      <c r="Y88" s="45"/>
      <c r="Z88" s="113"/>
      <c r="AA88" s="48"/>
      <c r="AB88" s="48"/>
      <c r="AC88" s="48"/>
      <c r="AD88" s="48"/>
      <c r="AE88" s="48"/>
    </row>
    <row r="89" spans="1:31" ht="12.75">
      <c r="A89" s="54"/>
      <c r="B89" s="115" t="e">
        <f>(AVERAGE(B84:B86,J84:J86))*0.05</f>
        <v>#DIV/0!</v>
      </c>
      <c r="C89" s="100"/>
      <c r="D89" s="100"/>
      <c r="E89" s="54"/>
      <c r="F89" s="54"/>
      <c r="G89" s="54"/>
      <c r="H89" s="240" t="s">
        <v>40</v>
      </c>
      <c r="I89" s="241"/>
      <c r="J89" s="241"/>
      <c r="K89" s="241"/>
      <c r="L89" s="252" t="e">
        <f>AVERAGE(D84:D86,L84:L86)</f>
        <v>#DIV/0!</v>
      </c>
      <c r="M89" s="253"/>
      <c r="N89" s="116"/>
      <c r="O89" s="54"/>
      <c r="P89" s="106"/>
      <c r="Q89" s="99" t="e">
        <f>ABS(L86-$L$87)</f>
        <v>#DIV/0!</v>
      </c>
      <c r="R89" s="117"/>
      <c r="S89" s="118"/>
      <c r="T89" s="100"/>
      <c r="U89" s="120"/>
      <c r="V89" s="120"/>
      <c r="W89" s="54"/>
      <c r="X89" s="120"/>
      <c r="Y89" s="121"/>
      <c r="Z89" s="122"/>
      <c r="AA89" s="237"/>
      <c r="AB89" s="237"/>
      <c r="AC89" s="237"/>
      <c r="AD89" s="116"/>
      <c r="AE89" s="48"/>
    </row>
    <row r="90" spans="1:31" ht="13.5" thickBot="1">
      <c r="A90" s="54"/>
      <c r="B90" s="100"/>
      <c r="C90" s="100"/>
      <c r="D90" s="100"/>
      <c r="E90" s="54"/>
      <c r="F90" s="54"/>
      <c r="G90" s="54"/>
      <c r="H90" s="242"/>
      <c r="I90" s="243"/>
      <c r="J90" s="243"/>
      <c r="K90" s="243"/>
      <c r="L90" s="254"/>
      <c r="M90" s="255"/>
      <c r="N90" s="123"/>
      <c r="O90" s="54"/>
      <c r="P90" s="106"/>
      <c r="Q90" s="117"/>
      <c r="R90" s="117"/>
      <c r="S90" s="100"/>
      <c r="T90" s="100"/>
      <c r="U90" s="54"/>
      <c r="V90" s="54"/>
      <c r="W90" s="54"/>
      <c r="X90" s="54"/>
      <c r="Y90" s="48"/>
      <c r="Z90" s="226"/>
      <c r="AA90" s="226"/>
      <c r="AB90" s="226"/>
      <c r="AC90" s="226"/>
      <c r="AD90" s="123"/>
      <c r="AE90" s="48"/>
    </row>
    <row r="91" spans="1:31" ht="12.75">
      <c r="A91" s="125"/>
      <c r="B91" s="125"/>
      <c r="C91" s="54"/>
      <c r="D91" s="54"/>
      <c r="E91" s="54"/>
      <c r="F91" s="54"/>
      <c r="G91" s="54"/>
      <c r="H91" s="54"/>
      <c r="I91" s="54"/>
      <c r="J91" s="48"/>
      <c r="K91" s="48"/>
      <c r="L91" s="54"/>
      <c r="M91" s="54"/>
      <c r="N91" s="54"/>
      <c r="O91" s="54"/>
      <c r="P91" s="54"/>
      <c r="Q91" s="125"/>
      <c r="R91" s="125"/>
      <c r="S91" s="54"/>
      <c r="T91" s="54"/>
      <c r="U91" s="54"/>
      <c r="V91" s="54"/>
      <c r="W91" s="54"/>
      <c r="X91" s="54"/>
      <c r="Y91" s="48"/>
      <c r="Z91" s="48"/>
      <c r="AA91" s="48"/>
      <c r="AB91" s="48"/>
      <c r="AC91" s="48"/>
      <c r="AD91" s="48"/>
      <c r="AE91" s="48"/>
    </row>
    <row r="92" spans="1:31" ht="13.5" thickBot="1">
      <c r="A92" s="125"/>
      <c r="B92" s="125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125"/>
      <c r="R92" s="125"/>
      <c r="S92" s="54"/>
      <c r="T92" s="54"/>
      <c r="U92" s="54"/>
      <c r="V92" s="54"/>
      <c r="W92" s="54"/>
      <c r="X92" s="54"/>
      <c r="Y92" s="221"/>
      <c r="Z92" s="221"/>
      <c r="AA92" s="221"/>
      <c r="AB92" s="221"/>
      <c r="AC92" s="222"/>
      <c r="AD92" s="222"/>
      <c r="AE92" s="48"/>
    </row>
    <row r="93" spans="1:31" ht="15">
      <c r="A93" s="126" t="s">
        <v>16</v>
      </c>
      <c r="B93" s="127"/>
      <c r="C93" s="127"/>
      <c r="D93" s="127"/>
      <c r="E93" s="127"/>
      <c r="F93" s="127"/>
      <c r="G93" s="128"/>
      <c r="H93" s="127"/>
      <c r="I93" s="260" t="s">
        <v>35</v>
      </c>
      <c r="J93" s="261"/>
      <c r="K93" s="262"/>
      <c r="L93" s="54"/>
      <c r="M93" s="54"/>
      <c r="N93" s="54"/>
      <c r="O93" s="54"/>
      <c r="P93" s="54"/>
      <c r="Q93" s="248" t="s">
        <v>9</v>
      </c>
      <c r="R93" s="249"/>
      <c r="S93" s="229" t="s">
        <v>53</v>
      </c>
      <c r="T93" s="229"/>
      <c r="U93" s="229"/>
      <c r="V93" s="229"/>
      <c r="W93" s="229"/>
      <c r="X93" s="229"/>
      <c r="Y93" s="230"/>
      <c r="Z93" s="48"/>
      <c r="AA93" s="48"/>
      <c r="AB93" s="48"/>
      <c r="AC93" s="48"/>
      <c r="AD93" s="48"/>
      <c r="AE93" s="48"/>
    </row>
    <row r="94" spans="1:31" ht="16.5" thickBot="1">
      <c r="A94" s="82"/>
      <c r="B94" s="83"/>
      <c r="C94" s="83"/>
      <c r="D94" s="83"/>
      <c r="E94" s="83"/>
      <c r="F94" s="83"/>
      <c r="G94" s="84"/>
      <c r="H94" s="48"/>
      <c r="I94" s="263"/>
      <c r="J94" s="227"/>
      <c r="K94" s="228"/>
      <c r="L94" s="54"/>
      <c r="M94" s="54"/>
      <c r="N94" s="54"/>
      <c r="O94" s="54"/>
      <c r="P94" s="54"/>
      <c r="Q94" s="250"/>
      <c r="R94" s="251"/>
      <c r="S94" s="48" t="s">
        <v>27</v>
      </c>
      <c r="T94" s="48"/>
      <c r="U94" s="48"/>
      <c r="V94" s="48"/>
      <c r="W94" s="48"/>
      <c r="X94" s="48"/>
      <c r="Y94" s="131"/>
      <c r="Z94" s="54"/>
      <c r="AA94" s="54"/>
      <c r="AB94" s="54"/>
      <c r="AC94" s="54"/>
      <c r="AD94" s="54"/>
      <c r="AE94" s="48"/>
    </row>
    <row r="95" spans="1:31" ht="12.75">
      <c r="A95" s="264"/>
      <c r="B95" s="265"/>
      <c r="C95" s="133"/>
      <c r="D95" s="133"/>
      <c r="E95" s="133"/>
      <c r="F95" s="133"/>
      <c r="G95" s="134"/>
      <c r="H95" s="133"/>
      <c r="I95" s="132"/>
      <c r="J95" s="133"/>
      <c r="K95" s="134"/>
      <c r="L95" s="90"/>
      <c r="M95" s="90"/>
      <c r="N95" s="90"/>
      <c r="O95" s="90"/>
      <c r="P95" s="90"/>
      <c r="Q95" s="129"/>
      <c r="R95" s="130"/>
      <c r="S95" s="256" t="s">
        <v>25</v>
      </c>
      <c r="T95" s="256"/>
      <c r="U95" s="256"/>
      <c r="V95" s="256"/>
      <c r="W95" s="256"/>
      <c r="X95" s="256"/>
      <c r="Y95" s="257"/>
      <c r="Z95" s="90"/>
      <c r="AA95" s="90"/>
      <c r="AB95" s="90"/>
      <c r="AC95" s="90"/>
      <c r="AD95" s="90"/>
      <c r="AE95" s="133"/>
    </row>
    <row r="96" spans="1:31" ht="13.5" thickBot="1">
      <c r="A96" s="135"/>
      <c r="B96" s="57"/>
      <c r="C96" s="57"/>
      <c r="D96" s="57"/>
      <c r="E96" s="57"/>
      <c r="F96" s="57"/>
      <c r="G96" s="73"/>
      <c r="H96" s="57"/>
      <c r="I96" s="135"/>
      <c r="J96" s="57"/>
      <c r="K96" s="73"/>
      <c r="L96" s="36"/>
      <c r="M96" s="36"/>
      <c r="N96" s="36"/>
      <c r="O96" s="36"/>
      <c r="P96" s="36"/>
      <c r="Q96" s="82"/>
      <c r="R96" s="83"/>
      <c r="S96" s="227" t="s">
        <v>26</v>
      </c>
      <c r="T96" s="227"/>
      <c r="U96" s="227"/>
      <c r="V96" s="227"/>
      <c r="W96" s="227"/>
      <c r="X96" s="227"/>
      <c r="Y96" s="228"/>
      <c r="Z96" s="36"/>
      <c r="AA96" s="36"/>
      <c r="AB96" s="36"/>
      <c r="AC96" s="36"/>
      <c r="AD96" s="36"/>
      <c r="AE96" s="57"/>
    </row>
    <row r="97" spans="1:31" ht="12.75">
      <c r="A97" s="67" t="s">
        <v>20</v>
      </c>
      <c r="B97" s="48"/>
      <c r="C97" s="48"/>
      <c r="D97" s="48"/>
      <c r="E97" s="48"/>
      <c r="F97" s="170"/>
      <c r="G97" s="62" t="s">
        <v>21</v>
      </c>
      <c r="H97" s="48"/>
      <c r="I97" s="67"/>
      <c r="J97" s="48"/>
      <c r="K97" s="62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48"/>
    </row>
    <row r="98" spans="1:31" ht="12.75">
      <c r="A98" s="67"/>
      <c r="B98" s="48"/>
      <c r="C98" s="48"/>
      <c r="D98" s="48"/>
      <c r="E98" s="48"/>
      <c r="F98" s="48"/>
      <c r="G98" s="62"/>
      <c r="H98" s="48"/>
      <c r="I98" s="67"/>
      <c r="J98" s="48"/>
      <c r="K98" s="62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48"/>
    </row>
    <row r="99" spans="1:31" ht="12.75">
      <c r="A99" s="136" t="s">
        <v>28</v>
      </c>
      <c r="B99" s="48"/>
      <c r="C99" s="48"/>
      <c r="D99" s="48"/>
      <c r="E99" s="48"/>
      <c r="F99" s="48"/>
      <c r="G99" s="62"/>
      <c r="H99" s="48"/>
      <c r="I99" s="67"/>
      <c r="J99" s="137" t="str">
        <f>IF(S84=0,"positivo","negativo")</f>
        <v>positivo</v>
      </c>
      <c r="K99" s="62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48"/>
    </row>
    <row r="100" spans="1:31" ht="12.75">
      <c r="A100" s="138"/>
      <c r="B100" s="48"/>
      <c r="C100" s="48"/>
      <c r="D100" s="48"/>
      <c r="E100" s="48"/>
      <c r="F100" s="48"/>
      <c r="G100" s="62"/>
      <c r="H100" s="48"/>
      <c r="I100" s="67"/>
      <c r="J100" s="48"/>
      <c r="K100" s="62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48"/>
    </row>
    <row r="101" spans="1:31" ht="12.75">
      <c r="A101" s="67" t="s">
        <v>31</v>
      </c>
      <c r="B101" s="48"/>
      <c r="C101" s="48"/>
      <c r="D101" s="48"/>
      <c r="E101" s="48"/>
      <c r="F101" s="139" t="e">
        <f>ABS(D87-L87)</f>
        <v>#DIV/0!</v>
      </c>
      <c r="G101" s="62"/>
      <c r="H101" s="48"/>
      <c r="I101" s="67"/>
      <c r="J101" s="140" t="e">
        <f>IF(F101&lt;=0.01,"positivo","negativo")</f>
        <v>#DIV/0!</v>
      </c>
      <c r="K101" s="62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48"/>
    </row>
    <row r="102" spans="1:31" ht="12.75">
      <c r="A102" s="67"/>
      <c r="B102" s="48"/>
      <c r="C102" s="48"/>
      <c r="D102" s="48"/>
      <c r="E102" s="48"/>
      <c r="F102" s="48"/>
      <c r="G102" s="62"/>
      <c r="H102" s="48"/>
      <c r="I102" s="67"/>
      <c r="J102" s="48"/>
      <c r="K102" s="62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48"/>
    </row>
    <row r="103" spans="1:31" ht="12.75">
      <c r="A103" s="67" t="s">
        <v>29</v>
      </c>
      <c r="B103" s="48"/>
      <c r="C103" s="48"/>
      <c r="D103" s="48"/>
      <c r="E103" s="48"/>
      <c r="F103" s="170"/>
      <c r="G103" s="62" t="s">
        <v>17</v>
      </c>
      <c r="H103" s="48"/>
      <c r="I103" s="67"/>
      <c r="J103" s="140" t="str">
        <f>IF(F103&lt;=0.5,"positivo","negativo")</f>
        <v>positivo</v>
      </c>
      <c r="K103" s="62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48"/>
    </row>
    <row r="104" spans="1:31" ht="12.75">
      <c r="A104" s="67"/>
      <c r="B104" s="48"/>
      <c r="C104" s="48"/>
      <c r="D104" s="48"/>
      <c r="E104" s="48"/>
      <c r="F104" s="48"/>
      <c r="G104" s="62"/>
      <c r="H104" s="48"/>
      <c r="I104" s="67"/>
      <c r="J104" s="48"/>
      <c r="K104" s="62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48"/>
    </row>
    <row r="105" spans="1:31" ht="12.75">
      <c r="A105" s="67" t="s">
        <v>30</v>
      </c>
      <c r="B105" s="48"/>
      <c r="C105" s="48"/>
      <c r="D105" s="48"/>
      <c r="E105" s="48"/>
      <c r="F105" s="141">
        <f>(MAX(B84:B86,J84:J86))-(MIN(B84:B86,J84:J86))</f>
        <v>0</v>
      </c>
      <c r="G105" s="62" t="str">
        <f>C83</f>
        <v>Pa</v>
      </c>
      <c r="H105" s="48"/>
      <c r="I105" s="67"/>
      <c r="J105" s="140" t="e">
        <f>IF(F105&lt;=B89,"positivo","negativo")</f>
        <v>#DIV/0!</v>
      </c>
      <c r="K105" s="62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48"/>
    </row>
    <row r="106" spans="1:31" ht="13.5" thickBot="1">
      <c r="A106" s="82"/>
      <c r="B106" s="83"/>
      <c r="C106" s="83"/>
      <c r="D106" s="83"/>
      <c r="E106" s="83"/>
      <c r="F106" s="83"/>
      <c r="G106" s="84"/>
      <c r="H106" s="83"/>
      <c r="I106" s="82"/>
      <c r="J106" s="83"/>
      <c r="K106" s="8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48"/>
    </row>
    <row r="107" spans="1:31" ht="24" customHeight="1" thickBo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219" t="s">
        <v>2</v>
      </c>
      <c r="T107" s="220"/>
      <c r="U107" s="223"/>
      <c r="V107" s="224"/>
      <c r="W107" s="225"/>
      <c r="X107" s="54"/>
      <c r="Y107" s="54"/>
      <c r="Z107" s="54"/>
      <c r="AA107" s="54"/>
      <c r="AB107" s="54"/>
      <c r="AC107" s="54"/>
      <c r="AD107" s="54"/>
      <c r="AE107" s="48"/>
    </row>
    <row r="108" spans="1:31" ht="12.7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48"/>
    </row>
  </sheetData>
  <sheetProtection password="F0E2" sheet="1"/>
  <mergeCells count="93">
    <mergeCell ref="S107:T107"/>
    <mergeCell ref="U107:W107"/>
    <mergeCell ref="I93:K94"/>
    <mergeCell ref="Q93:R94"/>
    <mergeCell ref="S93:Y93"/>
    <mergeCell ref="A95:B95"/>
    <mergeCell ref="S95:Y95"/>
    <mergeCell ref="S96:Y96"/>
    <mergeCell ref="H89:K90"/>
    <mergeCell ref="L89:M90"/>
    <mergeCell ref="AA89:AC89"/>
    <mergeCell ref="Z90:AC90"/>
    <mergeCell ref="Y92:AB92"/>
    <mergeCell ref="AC92:AD92"/>
    <mergeCell ref="E84:E86"/>
    <mergeCell ref="F84:F86"/>
    <mergeCell ref="G84:G86"/>
    <mergeCell ref="M84:M86"/>
    <mergeCell ref="N84:N86"/>
    <mergeCell ref="O84:O86"/>
    <mergeCell ref="A80:G80"/>
    <mergeCell ref="I80:O80"/>
    <mergeCell ref="Q80:W80"/>
    <mergeCell ref="Y80:AE80"/>
    <mergeCell ref="E81:F81"/>
    <mergeCell ref="M81:N81"/>
    <mergeCell ref="I64:K65"/>
    <mergeCell ref="Q64:R65"/>
    <mergeCell ref="S64:Y64"/>
    <mergeCell ref="A66:B66"/>
    <mergeCell ref="S66:Y66"/>
    <mergeCell ref="S67:Y67"/>
    <mergeCell ref="O55:O57"/>
    <mergeCell ref="H60:K61"/>
    <mergeCell ref="L60:M61"/>
    <mergeCell ref="AA60:AC60"/>
    <mergeCell ref="Z61:AC61"/>
    <mergeCell ref="Y63:AB63"/>
    <mergeCell ref="AC63:AD63"/>
    <mergeCell ref="E52:F52"/>
    <mergeCell ref="M52:N52"/>
    <mergeCell ref="E55:E57"/>
    <mergeCell ref="F55:F57"/>
    <mergeCell ref="G55:G57"/>
    <mergeCell ref="M55:M57"/>
    <mergeCell ref="N55:N57"/>
    <mergeCell ref="A37:B37"/>
    <mergeCell ref="S37:Y37"/>
    <mergeCell ref="S38:Y38"/>
    <mergeCell ref="A51:G51"/>
    <mergeCell ref="I51:O51"/>
    <mergeCell ref="Q51:W51"/>
    <mergeCell ref="Y51:AE51"/>
    <mergeCell ref="H32:K33"/>
    <mergeCell ref="L32:M33"/>
    <mergeCell ref="AA32:AC32"/>
    <mergeCell ref="Z33:AC33"/>
    <mergeCell ref="I35:K36"/>
    <mergeCell ref="Q35:R36"/>
    <mergeCell ref="S35:Y35"/>
    <mergeCell ref="E27:E29"/>
    <mergeCell ref="F27:F29"/>
    <mergeCell ref="G27:G29"/>
    <mergeCell ref="M27:M29"/>
    <mergeCell ref="N27:N29"/>
    <mergeCell ref="O27:O29"/>
    <mergeCell ref="A23:G23"/>
    <mergeCell ref="I23:O23"/>
    <mergeCell ref="Q23:W23"/>
    <mergeCell ref="Y23:AE23"/>
    <mergeCell ref="E24:F24"/>
    <mergeCell ref="M24:N24"/>
    <mergeCell ref="S18:U18"/>
    <mergeCell ref="Y18:Z18"/>
    <mergeCell ref="AA18:AB18"/>
    <mergeCell ref="Y19:Z19"/>
    <mergeCell ref="AA19:AB19"/>
    <mergeCell ref="S20:U20"/>
    <mergeCell ref="V20:W20"/>
    <mergeCell ref="Y20:Z20"/>
    <mergeCell ref="AA20:AB20"/>
    <mergeCell ref="Y14:Z14"/>
    <mergeCell ref="AA14:AB14"/>
    <mergeCell ref="Y15:Z15"/>
    <mergeCell ref="AA15:AB15"/>
    <mergeCell ref="A16:H16"/>
    <mergeCell ref="S16:U16"/>
    <mergeCell ref="A1:AE2"/>
    <mergeCell ref="A3:AE5"/>
    <mergeCell ref="B7:C7"/>
    <mergeCell ref="W8:AA8"/>
    <mergeCell ref="Y13:Z13"/>
    <mergeCell ref="AA13:AB13"/>
  </mergeCells>
  <printOptions horizontalCentered="1" verticalCentered="1"/>
  <pageMargins left="0.2" right="0" top="0.3937007874015748" bottom="0.3937007874015748" header="0.17" footer="0.39"/>
  <pageSetup horizontalDpi="600" verticalDpi="600" orientation="landscape" paperSize="9" scale="65" r:id="rId4"/>
  <rowBreaks count="1" manualBreakCount="1">
    <brk id="48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08"/>
  <sheetViews>
    <sheetView zoomScale="85" zoomScaleNormal="85" zoomScaleSheetLayoutView="75" zoomScalePageLayoutView="0" workbookViewId="0" topLeftCell="A1">
      <selection activeCell="A1" sqref="A1:IV16384"/>
    </sheetView>
  </sheetViews>
  <sheetFormatPr defaultColWidth="9.140625" defaultRowHeight="12.75"/>
  <cols>
    <col min="1" max="1" width="6.8515625" style="15" customWidth="1"/>
    <col min="2" max="3" width="7.140625" style="15" customWidth="1"/>
    <col min="4" max="4" width="8.8515625" style="15" customWidth="1"/>
    <col min="5" max="5" width="10.28125" style="15" customWidth="1"/>
    <col min="6" max="6" width="7.8515625" style="15" customWidth="1"/>
    <col min="7" max="7" width="8.140625" style="15" customWidth="1"/>
    <col min="8" max="8" width="0.85546875" style="15" customWidth="1"/>
    <col min="9" max="9" width="6.8515625" style="15" customWidth="1"/>
    <col min="10" max="10" width="13.00390625" style="15" customWidth="1"/>
    <col min="11" max="11" width="9.140625" style="15" customWidth="1"/>
    <col min="12" max="12" width="8.57421875" style="15" customWidth="1"/>
    <col min="13" max="14" width="6.57421875" style="15" customWidth="1"/>
    <col min="15" max="15" width="8.140625" style="15" customWidth="1"/>
    <col min="16" max="16" width="6.28125" style="15" customWidth="1"/>
    <col min="17" max="17" width="9.00390625" style="15" customWidth="1"/>
    <col min="18" max="18" width="4.28125" style="15" customWidth="1"/>
    <col min="19" max="19" width="7.140625" style="15" customWidth="1"/>
    <col min="20" max="20" width="4.28125" style="15" customWidth="1"/>
    <col min="21" max="21" width="16.28125" style="15" customWidth="1"/>
    <col min="22" max="22" width="9.8515625" style="15" customWidth="1"/>
    <col min="23" max="23" width="9.7109375" style="15" customWidth="1"/>
    <col min="24" max="24" width="2.28125" style="15" customWidth="1"/>
    <col min="25" max="25" width="6.28125" style="15" customWidth="1"/>
    <col min="26" max="26" width="11.421875" style="15" customWidth="1"/>
    <col min="27" max="28" width="7.57421875" style="15" customWidth="1"/>
    <col min="29" max="29" width="3.8515625" style="15" customWidth="1"/>
    <col min="30" max="30" width="5.8515625" style="15" customWidth="1"/>
    <col min="31" max="31" width="2.7109375" style="7" customWidth="1"/>
    <col min="32" max="16384" width="9.140625" style="15" customWidth="1"/>
  </cols>
  <sheetData>
    <row r="1" spans="1:31" ht="18.75" customHeight="1">
      <c r="A1" s="176" t="s">
        <v>68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8"/>
    </row>
    <row r="2" spans="1:31" ht="27" customHeight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1"/>
    </row>
    <row r="3" spans="1:31" ht="18" customHeight="1">
      <c r="A3" s="190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2"/>
    </row>
    <row r="4" spans="1:31" s="16" customFormat="1" ht="14.25" customHeight="1">
      <c r="A4" s="193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5"/>
    </row>
    <row r="5" spans="1:31" s="16" customFormat="1" ht="14.25" customHeight="1" thickBot="1">
      <c r="A5" s="196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8"/>
    </row>
    <row r="6" spans="1:31" s="16" customFormat="1" ht="12.75" customHeight="1" thickBo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2"/>
    </row>
    <row r="7" spans="1:31" ht="14.25" customHeight="1" thickBot="1">
      <c r="A7" s="17" t="s">
        <v>0</v>
      </c>
      <c r="B7" s="182"/>
      <c r="C7" s="183"/>
      <c r="D7" s="54"/>
      <c r="E7" s="34"/>
      <c r="F7" s="48"/>
      <c r="G7" s="48"/>
      <c r="H7" s="34"/>
      <c r="I7" s="48"/>
      <c r="J7" s="48"/>
      <c r="K7" s="48"/>
      <c r="L7" s="48"/>
      <c r="M7" s="48"/>
      <c r="N7" s="48"/>
      <c r="O7" s="48"/>
      <c r="P7" s="48"/>
      <c r="Q7" s="48"/>
      <c r="R7" s="54"/>
      <c r="S7" s="54"/>
      <c r="T7" s="54"/>
      <c r="U7" s="54"/>
      <c r="V7" s="54"/>
      <c r="W7" s="55"/>
      <c r="X7" s="54"/>
      <c r="Y7" s="54"/>
      <c r="Z7" s="54"/>
      <c r="AA7" s="54"/>
      <c r="AB7" s="54"/>
      <c r="AC7" s="54"/>
      <c r="AD7" s="54"/>
      <c r="AE7" s="48"/>
    </row>
    <row r="8" spans="1:31" ht="14.25" customHeight="1" thickBot="1">
      <c r="A8" s="53"/>
      <c r="B8" s="56"/>
      <c r="C8" s="56"/>
      <c r="D8" s="54"/>
      <c r="E8" s="34"/>
      <c r="F8" s="48"/>
      <c r="G8" s="48"/>
      <c r="H8" s="34"/>
      <c r="I8" s="48"/>
      <c r="J8" s="48"/>
      <c r="K8" s="48"/>
      <c r="L8" s="48"/>
      <c r="M8" s="48"/>
      <c r="N8" s="48"/>
      <c r="O8" s="48"/>
      <c r="P8" s="48"/>
      <c r="Q8" s="48"/>
      <c r="R8" s="54"/>
      <c r="S8" s="54"/>
      <c r="T8" s="54"/>
      <c r="U8" s="54" t="s">
        <v>13</v>
      </c>
      <c r="V8" s="54"/>
      <c r="W8" s="184"/>
      <c r="X8" s="185"/>
      <c r="Y8" s="185"/>
      <c r="Z8" s="185"/>
      <c r="AA8" s="186"/>
      <c r="AB8" s="54"/>
      <c r="AC8" s="54"/>
      <c r="AD8" s="54"/>
      <c r="AE8" s="48"/>
    </row>
    <row r="9" spans="1:31" ht="14.25" customHeight="1">
      <c r="A9" s="53"/>
      <c r="B9" s="56"/>
      <c r="C9" s="56"/>
      <c r="D9" s="54"/>
      <c r="E9" s="34"/>
      <c r="F9" s="48"/>
      <c r="G9" s="48"/>
      <c r="H9" s="34"/>
      <c r="I9" s="48"/>
      <c r="J9" s="48"/>
      <c r="K9" s="48"/>
      <c r="L9" s="48"/>
      <c r="M9" s="48"/>
      <c r="N9" s="48"/>
      <c r="O9" s="48"/>
      <c r="P9" s="48"/>
      <c r="Q9" s="48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48"/>
    </row>
    <row r="10" spans="1:31" ht="14.25" customHeight="1" thickBot="1">
      <c r="A10" s="53"/>
      <c r="B10" s="53"/>
      <c r="C10" s="54"/>
      <c r="D10" s="54"/>
      <c r="E10" s="34"/>
      <c r="F10" s="48"/>
      <c r="G10" s="48"/>
      <c r="H10" s="34"/>
      <c r="I10" s="48"/>
      <c r="J10" s="48"/>
      <c r="K10" s="48"/>
      <c r="L10" s="48"/>
      <c r="M10" s="48"/>
      <c r="N10" s="48"/>
      <c r="O10" s="48"/>
      <c r="P10" s="48"/>
      <c r="Q10" s="48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48"/>
    </row>
    <row r="11" spans="1:31" ht="17.25" customHeight="1" thickBot="1">
      <c r="A11" s="54"/>
      <c r="B11" s="54"/>
      <c r="C11" s="54"/>
      <c r="D11" s="36"/>
      <c r="E11" s="57"/>
      <c r="F11" s="57"/>
      <c r="G11" s="57"/>
      <c r="H11" s="57"/>
      <c r="I11" s="57"/>
      <c r="J11" s="57"/>
      <c r="K11" s="57"/>
      <c r="L11" s="57"/>
      <c r="M11" s="57"/>
      <c r="N11" s="48"/>
      <c r="O11" s="48"/>
      <c r="P11" s="48"/>
      <c r="Q11" s="48"/>
      <c r="R11" s="54"/>
      <c r="S11" s="58" t="s">
        <v>41</v>
      </c>
      <c r="T11" s="59"/>
      <c r="U11" s="59"/>
      <c r="V11" s="59"/>
      <c r="W11" s="59"/>
      <c r="X11" s="59"/>
      <c r="Y11" s="59"/>
      <c r="Z11" s="59"/>
      <c r="AA11" s="59"/>
      <c r="AB11" s="60"/>
      <c r="AC11" s="54"/>
      <c r="AD11" s="54"/>
      <c r="AE11" s="48"/>
    </row>
    <row r="12" spans="1:31" ht="17.25" customHeight="1">
      <c r="A12" s="54"/>
      <c r="B12" s="54"/>
      <c r="C12" s="54"/>
      <c r="D12" s="36"/>
      <c r="E12" s="57"/>
      <c r="F12" s="57"/>
      <c r="G12" s="57"/>
      <c r="H12" s="57"/>
      <c r="I12" s="57"/>
      <c r="J12" s="57"/>
      <c r="K12" s="57"/>
      <c r="L12" s="57"/>
      <c r="M12" s="57"/>
      <c r="N12" s="48"/>
      <c r="O12" s="48"/>
      <c r="P12" s="48"/>
      <c r="Q12" s="48"/>
      <c r="R12" s="54"/>
      <c r="S12" s="61"/>
      <c r="T12" s="48"/>
      <c r="U12" s="48"/>
      <c r="V12" s="48"/>
      <c r="W12" s="48"/>
      <c r="X12" s="48"/>
      <c r="Y12" s="48"/>
      <c r="Z12" s="48"/>
      <c r="AA12" s="48"/>
      <c r="AB12" s="62"/>
      <c r="AC12" s="54"/>
      <c r="AD12" s="54"/>
      <c r="AE12" s="48"/>
    </row>
    <row r="13" spans="1:31" ht="17.25" customHeight="1">
      <c r="A13" s="54"/>
      <c r="B13" s="54"/>
      <c r="C13" s="54"/>
      <c r="D13" s="36"/>
      <c r="E13" s="57"/>
      <c r="F13" s="57"/>
      <c r="G13" s="57"/>
      <c r="H13" s="57"/>
      <c r="I13" s="57"/>
      <c r="J13" s="57"/>
      <c r="K13" s="57"/>
      <c r="L13" s="57"/>
      <c r="M13" s="57"/>
      <c r="N13" s="48"/>
      <c r="O13" s="48"/>
      <c r="P13" s="48"/>
      <c r="Q13" s="48"/>
      <c r="R13" s="54"/>
      <c r="S13" s="63"/>
      <c r="T13" s="64"/>
      <c r="U13" s="64"/>
      <c r="V13" s="48"/>
      <c r="W13" s="48"/>
      <c r="X13" s="48"/>
      <c r="Y13" s="203" t="s">
        <v>14</v>
      </c>
      <c r="Z13" s="203"/>
      <c r="AA13" s="266">
        <f>'Dp 5ms'!$AA$13:$AB$13</f>
        <v>0</v>
      </c>
      <c r="AB13" s="267"/>
      <c r="AC13" s="54"/>
      <c r="AD13" s="54"/>
      <c r="AE13" s="48"/>
    </row>
    <row r="14" spans="1:31" ht="17.25" customHeight="1">
      <c r="A14" s="65"/>
      <c r="B14" s="65"/>
      <c r="C14" s="36"/>
      <c r="D14" s="36"/>
      <c r="E14" s="57"/>
      <c r="F14" s="57"/>
      <c r="G14" s="57"/>
      <c r="H14" s="57"/>
      <c r="I14" s="57"/>
      <c r="J14" s="48"/>
      <c r="K14" s="48"/>
      <c r="L14" s="48"/>
      <c r="M14" s="48"/>
      <c r="N14" s="48"/>
      <c r="O14" s="48"/>
      <c r="P14" s="48"/>
      <c r="Q14" s="48"/>
      <c r="R14" s="54"/>
      <c r="S14" s="63"/>
      <c r="T14" s="64"/>
      <c r="U14" s="64" t="s">
        <v>42</v>
      </c>
      <c r="V14" s="165">
        <f>'Dp 5ms'!$V$14</f>
        <v>0</v>
      </c>
      <c r="W14" s="48"/>
      <c r="X14" s="48"/>
      <c r="Y14" s="204" t="s">
        <v>7</v>
      </c>
      <c r="Z14" s="204"/>
      <c r="AA14" s="266">
        <f>'Dp 5ms'!$AA$13:$AB$14</f>
        <v>0</v>
      </c>
      <c r="AB14" s="267"/>
      <c r="AC14" s="54"/>
      <c r="AD14" s="54"/>
      <c r="AE14" s="48"/>
    </row>
    <row r="15" spans="1:31" ht="19.5" customHeight="1" thickBot="1">
      <c r="A15" s="54"/>
      <c r="B15" s="54"/>
      <c r="C15" s="54"/>
      <c r="D15" s="66"/>
      <c r="E15" s="66"/>
      <c r="F15" s="66"/>
      <c r="G15" s="66"/>
      <c r="H15" s="36"/>
      <c r="I15" s="36"/>
      <c r="J15" s="54"/>
      <c r="K15" s="54"/>
      <c r="L15" s="54"/>
      <c r="M15" s="54"/>
      <c r="N15" s="54"/>
      <c r="O15" s="54"/>
      <c r="P15" s="54"/>
      <c r="Q15" s="54"/>
      <c r="R15" s="54"/>
      <c r="S15" s="67"/>
      <c r="T15" s="48"/>
      <c r="U15" s="48"/>
      <c r="V15" s="6"/>
      <c r="W15" s="48"/>
      <c r="X15" s="48"/>
      <c r="Y15" s="215" t="s">
        <v>15</v>
      </c>
      <c r="Z15" s="215"/>
      <c r="AA15" s="268">
        <f>'Dp 5ms'!$AA$13:$AB$15</f>
        <v>0</v>
      </c>
      <c r="AB15" s="269"/>
      <c r="AC15" s="54"/>
      <c r="AD15" s="54"/>
      <c r="AE15" s="48"/>
    </row>
    <row r="16" spans="1:31" ht="28.5" customHeight="1" thickBot="1">
      <c r="A16" s="187" t="s">
        <v>60</v>
      </c>
      <c r="B16" s="188"/>
      <c r="C16" s="188"/>
      <c r="D16" s="188"/>
      <c r="E16" s="188"/>
      <c r="F16" s="188"/>
      <c r="G16" s="188"/>
      <c r="H16" s="189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200" t="s">
        <v>47</v>
      </c>
      <c r="T16" s="201"/>
      <c r="U16" s="202"/>
      <c r="V16" s="169"/>
      <c r="W16" s="48"/>
      <c r="X16" s="48"/>
      <c r="Y16" s="48"/>
      <c r="Z16" s="48"/>
      <c r="AA16" s="48"/>
      <c r="AB16" s="62"/>
      <c r="AC16" s="54"/>
      <c r="AD16" s="54"/>
      <c r="AE16" s="48"/>
    </row>
    <row r="17" spans="1:31" ht="24.75" customHeight="1">
      <c r="A17" s="61"/>
      <c r="B17" s="34"/>
      <c r="C17" s="48"/>
      <c r="D17" s="48"/>
      <c r="E17" s="34"/>
      <c r="F17" s="48"/>
      <c r="G17" s="48"/>
      <c r="H17" s="70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68"/>
      <c r="T17" s="69"/>
      <c r="U17" s="69"/>
      <c r="V17" s="6"/>
      <c r="W17" s="48"/>
      <c r="X17" s="48"/>
      <c r="Y17" s="48"/>
      <c r="Z17" s="48"/>
      <c r="AA17" s="48"/>
      <c r="AB17" s="62"/>
      <c r="AC17" s="54"/>
      <c r="AD17" s="54"/>
      <c r="AE17" s="48"/>
    </row>
    <row r="18" spans="1:31" ht="27.75" customHeight="1">
      <c r="A18" s="67"/>
      <c r="B18" s="48"/>
      <c r="C18" s="48"/>
      <c r="D18" s="71" t="s">
        <v>46</v>
      </c>
      <c r="E18" s="175" t="s">
        <v>63</v>
      </c>
      <c r="F18" s="69" t="s">
        <v>8</v>
      </c>
      <c r="G18" s="72" t="s">
        <v>12</v>
      </c>
      <c r="H18" s="73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207" t="s">
        <v>57</v>
      </c>
      <c r="T18" s="203"/>
      <c r="U18" s="203"/>
      <c r="V18" s="54"/>
      <c r="W18" s="54"/>
      <c r="X18" s="48"/>
      <c r="Y18" s="203" t="s">
        <v>14</v>
      </c>
      <c r="Z18" s="203"/>
      <c r="AA18" s="270">
        <f>'Dp 5ms'!$AA$18:$AB$18</f>
        <v>0</v>
      </c>
      <c r="AB18" s="271"/>
      <c r="AC18" s="54"/>
      <c r="AD18" s="54"/>
      <c r="AE18" s="48"/>
    </row>
    <row r="19" spans="1:31" ht="27.75" customHeight="1" thickBot="1">
      <c r="A19" s="74"/>
      <c r="B19" s="75"/>
      <c r="C19" s="75"/>
      <c r="D19" s="75"/>
      <c r="E19" s="76"/>
      <c r="F19" s="77"/>
      <c r="G19" s="76"/>
      <c r="H19" s="78"/>
      <c r="I19" s="79"/>
      <c r="J19" s="79"/>
      <c r="K19" s="54"/>
      <c r="L19" s="54"/>
      <c r="M19" s="54"/>
      <c r="N19" s="54"/>
      <c r="O19" s="54"/>
      <c r="P19" s="54"/>
      <c r="Q19" s="54"/>
      <c r="R19" s="54"/>
      <c r="S19" s="67"/>
      <c r="T19" s="48"/>
      <c r="U19" s="49" t="s">
        <v>44</v>
      </c>
      <c r="V19" s="166">
        <f>'Dp 5ms'!$V$19</f>
        <v>0</v>
      </c>
      <c r="W19" s="167" t="str">
        <f>'Dp 5ms'!$W$19</f>
        <v>Pa</v>
      </c>
      <c r="X19" s="48"/>
      <c r="Y19" s="204" t="s">
        <v>7</v>
      </c>
      <c r="Z19" s="204"/>
      <c r="AA19" s="270">
        <f>'Dp 5ms'!$AA$19:$AB$19</f>
        <v>0</v>
      </c>
      <c r="AB19" s="271"/>
      <c r="AC19" s="54"/>
      <c r="AD19" s="54"/>
      <c r="AE19" s="48"/>
    </row>
    <row r="20" spans="1:31" ht="27.75" customHeight="1">
      <c r="A20" s="65"/>
      <c r="B20" s="65"/>
      <c r="C20" s="65"/>
      <c r="D20" s="80"/>
      <c r="E20" s="80"/>
      <c r="F20" s="80"/>
      <c r="G20" s="36"/>
      <c r="H20" s="36"/>
      <c r="I20" s="81"/>
      <c r="J20" s="54"/>
      <c r="K20" s="54"/>
      <c r="L20" s="44"/>
      <c r="M20" s="44"/>
      <c r="N20" s="44"/>
      <c r="O20" s="44"/>
      <c r="P20" s="54"/>
      <c r="Q20" s="54"/>
      <c r="R20" s="54"/>
      <c r="S20" s="207" t="s">
        <v>43</v>
      </c>
      <c r="T20" s="203"/>
      <c r="U20" s="203"/>
      <c r="V20" s="266" t="s">
        <v>45</v>
      </c>
      <c r="W20" s="272"/>
      <c r="X20" s="48"/>
      <c r="Y20" s="215" t="s">
        <v>15</v>
      </c>
      <c r="Z20" s="215"/>
      <c r="AA20" s="273">
        <f>'Dp 5ms'!$AA$20:$AB$20</f>
        <v>0</v>
      </c>
      <c r="AB20" s="271"/>
      <c r="AC20" s="54"/>
      <c r="AD20" s="54"/>
      <c r="AE20" s="48"/>
    </row>
    <row r="21" spans="1:31" ht="12.75">
      <c r="A21" s="65"/>
      <c r="B21" s="65"/>
      <c r="C21" s="65"/>
      <c r="D21" s="80"/>
      <c r="E21" s="80"/>
      <c r="F21" s="80"/>
      <c r="G21" s="36"/>
      <c r="H21" s="36"/>
      <c r="I21" s="81"/>
      <c r="J21" s="54"/>
      <c r="K21" s="54"/>
      <c r="L21" s="44"/>
      <c r="M21" s="44"/>
      <c r="N21" s="44"/>
      <c r="O21" s="44"/>
      <c r="P21" s="54"/>
      <c r="Q21" s="54"/>
      <c r="R21" s="54"/>
      <c r="S21" s="67"/>
      <c r="T21" s="48"/>
      <c r="U21" s="48"/>
      <c r="V21" s="48"/>
      <c r="W21" s="48"/>
      <c r="X21" s="48"/>
      <c r="Y21" s="48"/>
      <c r="Z21" s="48"/>
      <c r="AA21" s="48"/>
      <c r="AB21" s="62"/>
      <c r="AC21" s="54"/>
      <c r="AD21" s="54"/>
      <c r="AE21" s="48"/>
    </row>
    <row r="22" spans="1:31" ht="13.5" thickBot="1">
      <c r="A22" s="65"/>
      <c r="B22" s="65"/>
      <c r="C22" s="65"/>
      <c r="D22" s="80"/>
      <c r="E22" s="80"/>
      <c r="F22" s="80"/>
      <c r="G22" s="36"/>
      <c r="H22" s="36"/>
      <c r="I22" s="81"/>
      <c r="J22" s="54"/>
      <c r="K22" s="54"/>
      <c r="L22" s="44"/>
      <c r="M22" s="44"/>
      <c r="N22" s="44"/>
      <c r="O22" s="44"/>
      <c r="P22" s="54"/>
      <c r="Q22" s="54"/>
      <c r="R22" s="54"/>
      <c r="S22" s="82"/>
      <c r="T22" s="83"/>
      <c r="U22" s="83"/>
      <c r="V22" s="83"/>
      <c r="W22" s="83"/>
      <c r="X22" s="83"/>
      <c r="Y22" s="83"/>
      <c r="Z22" s="83"/>
      <c r="AA22" s="83"/>
      <c r="AB22" s="84"/>
      <c r="AC22" s="54"/>
      <c r="AD22" s="54"/>
      <c r="AE22" s="48"/>
    </row>
    <row r="23" spans="1:31" ht="21.75" customHeight="1" thickBot="1">
      <c r="A23" s="212" t="s">
        <v>18</v>
      </c>
      <c r="B23" s="213"/>
      <c r="C23" s="213"/>
      <c r="D23" s="213"/>
      <c r="E23" s="213"/>
      <c r="F23" s="213"/>
      <c r="G23" s="214"/>
      <c r="H23" s="27"/>
      <c r="I23" s="212" t="s">
        <v>19</v>
      </c>
      <c r="J23" s="213"/>
      <c r="K23" s="213"/>
      <c r="L23" s="213"/>
      <c r="M23" s="213"/>
      <c r="N23" s="213"/>
      <c r="O23" s="214"/>
      <c r="P23" s="54"/>
      <c r="Q23" s="199"/>
      <c r="R23" s="199"/>
      <c r="S23" s="199"/>
      <c r="T23" s="199"/>
      <c r="U23" s="199"/>
      <c r="V23" s="199"/>
      <c r="W23" s="199"/>
      <c r="X23" s="44"/>
      <c r="Y23" s="199"/>
      <c r="Z23" s="199"/>
      <c r="AA23" s="199"/>
      <c r="AB23" s="199"/>
      <c r="AC23" s="199"/>
      <c r="AD23" s="199"/>
      <c r="AE23" s="199"/>
    </row>
    <row r="24" spans="1:31" s="20" customFormat="1" ht="30" customHeight="1" thickBot="1">
      <c r="A24" s="12"/>
      <c r="B24" s="13" t="s">
        <v>10</v>
      </c>
      <c r="C24" s="13" t="s">
        <v>11</v>
      </c>
      <c r="D24" s="19" t="s">
        <v>3</v>
      </c>
      <c r="E24" s="258"/>
      <c r="F24" s="259"/>
      <c r="G24" s="14"/>
      <c r="H24" s="8"/>
      <c r="I24" s="12"/>
      <c r="J24" s="13" t="s">
        <v>10</v>
      </c>
      <c r="K24" s="13" t="s">
        <v>11</v>
      </c>
      <c r="L24" s="19" t="s">
        <v>3</v>
      </c>
      <c r="M24" s="258"/>
      <c r="N24" s="259"/>
      <c r="O24" s="14"/>
      <c r="P24" s="90"/>
      <c r="Q24" s="89"/>
      <c r="R24" s="90"/>
      <c r="S24" s="90"/>
      <c r="T24" s="90"/>
      <c r="U24" s="90"/>
      <c r="V24" s="90"/>
      <c r="W24" s="90"/>
      <c r="X24" s="90"/>
      <c r="Y24" s="90"/>
      <c r="Z24" s="90"/>
      <c r="AA24" s="89"/>
      <c r="AB24" s="91"/>
      <c r="AC24" s="89"/>
      <c r="AD24" s="89"/>
      <c r="AE24" s="89"/>
    </row>
    <row r="25" spans="1:31" s="18" customFormat="1" ht="27" customHeight="1">
      <c r="A25" s="21" t="s">
        <v>1</v>
      </c>
      <c r="B25" s="22" t="s">
        <v>5</v>
      </c>
      <c r="C25" s="22" t="s">
        <v>6</v>
      </c>
      <c r="D25" s="23" t="s">
        <v>4</v>
      </c>
      <c r="E25" s="24"/>
      <c r="F25" s="24"/>
      <c r="G25" s="25"/>
      <c r="H25" s="9"/>
      <c r="I25" s="21" t="s">
        <v>1</v>
      </c>
      <c r="J25" s="22" t="s">
        <v>5</v>
      </c>
      <c r="K25" s="22" t="s">
        <v>6</v>
      </c>
      <c r="L25" s="23" t="s">
        <v>4</v>
      </c>
      <c r="M25" s="24"/>
      <c r="N25" s="24"/>
      <c r="O25" s="25"/>
      <c r="P25" s="36"/>
      <c r="Q25" s="97"/>
      <c r="R25" s="36"/>
      <c r="S25" s="36"/>
      <c r="T25" s="36"/>
      <c r="U25" s="36"/>
      <c r="V25" s="36"/>
      <c r="W25" s="36"/>
      <c r="X25" s="36"/>
      <c r="Y25" s="36"/>
      <c r="Z25" s="36"/>
      <c r="AA25" s="37"/>
      <c r="AB25" s="38"/>
      <c r="AC25" s="39"/>
      <c r="AD25" s="39"/>
      <c r="AE25" s="37"/>
    </row>
    <row r="26" spans="1:31" ht="12.75">
      <c r="A26" s="1"/>
      <c r="B26" s="164" t="str">
        <f>W19</f>
        <v>Pa</v>
      </c>
      <c r="C26" s="164" t="str">
        <f>W19</f>
        <v>Pa</v>
      </c>
      <c r="D26" s="2"/>
      <c r="E26" s="2"/>
      <c r="F26" s="2"/>
      <c r="G26" s="3"/>
      <c r="H26" s="10"/>
      <c r="I26" s="1"/>
      <c r="J26" s="2" t="str">
        <f>W19</f>
        <v>Pa</v>
      </c>
      <c r="K26" s="2" t="str">
        <f>W19</f>
        <v>Pa</v>
      </c>
      <c r="L26" s="2"/>
      <c r="M26" s="2"/>
      <c r="N26" s="2"/>
      <c r="O26" s="3"/>
      <c r="P26" s="54"/>
      <c r="Q26" s="98"/>
      <c r="R26" s="98"/>
      <c r="S26" s="98"/>
      <c r="T26" s="35"/>
      <c r="U26" s="35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ht="16.5" customHeight="1">
      <c r="A27" s="4">
        <v>1</v>
      </c>
      <c r="B27" s="171"/>
      <c r="C27" s="171"/>
      <c r="D27" s="32" t="e">
        <f>+$V$16*SQRT(C27/B27)</f>
        <v>#DIV/0!</v>
      </c>
      <c r="E27" s="231"/>
      <c r="F27" s="231"/>
      <c r="G27" s="234"/>
      <c r="H27" s="11"/>
      <c r="I27" s="4">
        <v>1</v>
      </c>
      <c r="J27" s="171"/>
      <c r="K27" s="171"/>
      <c r="L27" s="32" t="e">
        <f>+$V$16*SQRT(K27/J27)</f>
        <v>#DIV/0!</v>
      </c>
      <c r="M27" s="231"/>
      <c r="N27" s="231"/>
      <c r="O27" s="234"/>
      <c r="P27" s="54"/>
      <c r="Q27" s="99" t="e">
        <f>ABS(D27-$D$30)</f>
        <v>#DIV/0!</v>
      </c>
      <c r="R27" s="100"/>
      <c r="S27" s="101">
        <f>COUNTIF(Q27:Q32,"&gt;=0,02")</f>
        <v>0</v>
      </c>
      <c r="T27" s="102"/>
      <c r="U27" s="103"/>
      <c r="V27" s="46"/>
      <c r="W27" s="41"/>
      <c r="X27" s="42"/>
      <c r="Y27" s="43"/>
      <c r="Z27" s="42"/>
      <c r="AA27" s="42"/>
      <c r="AB27" s="45"/>
      <c r="AC27" s="46"/>
      <c r="AD27" s="46"/>
      <c r="AE27" s="41"/>
    </row>
    <row r="28" spans="1:31" ht="16.5" customHeight="1">
      <c r="A28" s="4">
        <v>2</v>
      </c>
      <c r="B28" s="171"/>
      <c r="C28" s="171"/>
      <c r="D28" s="32" t="e">
        <f>+$V$16*SQRT(C28/B28)</f>
        <v>#DIV/0!</v>
      </c>
      <c r="E28" s="232"/>
      <c r="F28" s="232"/>
      <c r="G28" s="235"/>
      <c r="H28" s="11"/>
      <c r="I28" s="4">
        <v>2</v>
      </c>
      <c r="J28" s="171"/>
      <c r="K28" s="171"/>
      <c r="L28" s="32" t="e">
        <f>+$V$16*SQRT(K28/J28)</f>
        <v>#DIV/0!</v>
      </c>
      <c r="M28" s="232"/>
      <c r="N28" s="232"/>
      <c r="O28" s="235"/>
      <c r="P28" s="54"/>
      <c r="Q28" s="99" t="e">
        <f>ABS(D28-$D$30)</f>
        <v>#DIV/0!</v>
      </c>
      <c r="R28" s="100"/>
      <c r="S28" s="104"/>
      <c r="T28" s="102"/>
      <c r="U28" s="105"/>
      <c r="V28" s="47"/>
      <c r="W28" s="41"/>
      <c r="X28" s="42"/>
      <c r="Y28" s="43"/>
      <c r="Z28" s="42"/>
      <c r="AA28" s="42"/>
      <c r="AB28" s="45"/>
      <c r="AC28" s="47"/>
      <c r="AD28" s="47"/>
      <c r="AE28" s="41"/>
    </row>
    <row r="29" spans="1:31" ht="16.5" customHeight="1" thickBot="1">
      <c r="A29" s="5">
        <v>3</v>
      </c>
      <c r="B29" s="172"/>
      <c r="C29" s="172"/>
      <c r="D29" s="33" t="e">
        <f>+$V$16*SQRT(C29/B29)</f>
        <v>#DIV/0!</v>
      </c>
      <c r="E29" s="233"/>
      <c r="F29" s="233"/>
      <c r="G29" s="236"/>
      <c r="H29" s="11"/>
      <c r="I29" s="5">
        <v>3</v>
      </c>
      <c r="J29" s="172"/>
      <c r="K29" s="171"/>
      <c r="L29" s="33" t="e">
        <f>+$V$16*SQRT(K29/J29)</f>
        <v>#DIV/0!</v>
      </c>
      <c r="M29" s="233"/>
      <c r="N29" s="233"/>
      <c r="O29" s="236"/>
      <c r="P29" s="54"/>
      <c r="Q29" s="99" t="e">
        <f>ABS(D29-$D$30)</f>
        <v>#DIV/0!</v>
      </c>
      <c r="R29" s="100"/>
      <c r="S29" s="104"/>
      <c r="T29" s="102"/>
      <c r="U29" s="105"/>
      <c r="V29" s="47"/>
      <c r="W29" s="41"/>
      <c r="X29" s="42"/>
      <c r="Y29" s="43"/>
      <c r="Z29" s="42"/>
      <c r="AA29" s="42"/>
      <c r="AB29" s="45"/>
      <c r="AC29" s="47"/>
      <c r="AD29" s="47"/>
      <c r="AE29" s="41"/>
    </row>
    <row r="30" spans="1:31" ht="12.75">
      <c r="A30" s="106"/>
      <c r="B30" s="102"/>
      <c r="C30" s="107"/>
      <c r="D30" s="108" t="e">
        <f>AVERAGE(D27:D29)</f>
        <v>#DIV/0!</v>
      </c>
      <c r="E30" s="109"/>
      <c r="F30" s="106"/>
      <c r="G30" s="45"/>
      <c r="H30" s="48"/>
      <c r="I30" s="54"/>
      <c r="J30" s="45"/>
      <c r="K30" s="107"/>
      <c r="L30" s="108" t="e">
        <f>AVERAGE(L27:L29)</f>
        <v>#DIV/0!</v>
      </c>
      <c r="M30" s="109"/>
      <c r="N30" s="54"/>
      <c r="O30" s="50"/>
      <c r="P30" s="54"/>
      <c r="Q30" s="99" t="e">
        <f>ABS(L27-$L$30)</f>
        <v>#DIV/0!</v>
      </c>
      <c r="R30" s="110"/>
      <c r="S30" s="111"/>
      <c r="T30" s="112"/>
      <c r="U30" s="109"/>
      <c r="V30" s="48"/>
      <c r="W30" s="45"/>
      <c r="X30" s="48"/>
      <c r="Y30" s="48"/>
      <c r="Z30" s="45"/>
      <c r="AA30" s="49"/>
      <c r="AB30" s="50"/>
      <c r="AC30" s="48"/>
      <c r="AD30" s="48"/>
      <c r="AE30" s="50"/>
    </row>
    <row r="31" spans="1:31" ht="13.5" thickBot="1">
      <c r="A31" s="106"/>
      <c r="B31" s="102"/>
      <c r="C31" s="109"/>
      <c r="D31" s="102"/>
      <c r="E31" s="109"/>
      <c r="F31" s="106"/>
      <c r="G31" s="45"/>
      <c r="H31" s="48"/>
      <c r="I31" s="45"/>
      <c r="J31" s="113"/>
      <c r="K31" s="48"/>
      <c r="L31" s="54"/>
      <c r="M31" s="54"/>
      <c r="N31" s="54"/>
      <c r="O31" s="54"/>
      <c r="P31" s="54"/>
      <c r="Q31" s="99" t="e">
        <f>ABS(L28-$L$30)</f>
        <v>#DIV/0!</v>
      </c>
      <c r="R31" s="110"/>
      <c r="S31" s="114"/>
      <c r="T31" s="102"/>
      <c r="U31" s="109"/>
      <c r="V31" s="54"/>
      <c r="W31" s="45"/>
      <c r="X31" s="48"/>
      <c r="Y31" s="45"/>
      <c r="Z31" s="113"/>
      <c r="AA31" s="48"/>
      <c r="AB31" s="48"/>
      <c r="AC31" s="48"/>
      <c r="AD31" s="48"/>
      <c r="AE31" s="48"/>
    </row>
    <row r="32" spans="1:31" ht="12.75">
      <c r="A32" s="100"/>
      <c r="B32" s="115" t="e">
        <f>(AVERAGE(B27:B29,J27:J29))*0.05</f>
        <v>#DIV/0!</v>
      </c>
      <c r="C32" s="100"/>
      <c r="D32" s="100"/>
      <c r="E32" s="100"/>
      <c r="F32" s="100"/>
      <c r="G32" s="54"/>
      <c r="H32" s="240" t="s">
        <v>39</v>
      </c>
      <c r="I32" s="241"/>
      <c r="J32" s="241"/>
      <c r="K32" s="241"/>
      <c r="L32" s="252" t="e">
        <f>AVERAGE(D27:D29,L27:L29)</f>
        <v>#DIV/0!</v>
      </c>
      <c r="M32" s="253"/>
      <c r="N32" s="116"/>
      <c r="O32" s="54"/>
      <c r="P32" s="54"/>
      <c r="Q32" s="99" t="e">
        <f>ABS(L29-$L$30)</f>
        <v>#DIV/0!</v>
      </c>
      <c r="R32" s="117"/>
      <c r="S32" s="118"/>
      <c r="T32" s="106"/>
      <c r="U32" s="119"/>
      <c r="V32" s="120"/>
      <c r="W32" s="54"/>
      <c r="X32" s="120"/>
      <c r="Y32" s="121"/>
      <c r="Z32" s="122"/>
      <c r="AA32" s="237"/>
      <c r="AB32" s="237"/>
      <c r="AC32" s="237"/>
      <c r="AD32" s="116"/>
      <c r="AE32" s="48"/>
    </row>
    <row r="33" spans="1:31" ht="13.5" thickBot="1">
      <c r="A33" s="54"/>
      <c r="B33" s="54"/>
      <c r="C33" s="54"/>
      <c r="D33" s="54"/>
      <c r="E33" s="54"/>
      <c r="F33" s="54"/>
      <c r="G33" s="54"/>
      <c r="H33" s="242"/>
      <c r="I33" s="243"/>
      <c r="J33" s="243"/>
      <c r="K33" s="243"/>
      <c r="L33" s="254"/>
      <c r="M33" s="255"/>
      <c r="N33" s="123"/>
      <c r="O33" s="54"/>
      <c r="P33" s="54"/>
      <c r="Q33" s="124"/>
      <c r="R33" s="124"/>
      <c r="S33" s="106"/>
      <c r="T33" s="106"/>
      <c r="U33" s="106"/>
      <c r="V33" s="54"/>
      <c r="W33" s="54"/>
      <c r="X33" s="54"/>
      <c r="Y33" s="48"/>
      <c r="Z33" s="226"/>
      <c r="AA33" s="226"/>
      <c r="AB33" s="226"/>
      <c r="AC33" s="226"/>
      <c r="AD33" s="123"/>
      <c r="AE33" s="48"/>
    </row>
    <row r="34" spans="1:31" ht="13.5" thickBot="1">
      <c r="A34" s="125"/>
      <c r="B34" s="125"/>
      <c r="C34" s="54"/>
      <c r="D34" s="54"/>
      <c r="E34" s="54"/>
      <c r="F34" s="54"/>
      <c r="G34" s="54"/>
      <c r="H34" s="54"/>
      <c r="I34" s="54"/>
      <c r="J34" s="48"/>
      <c r="K34" s="48"/>
      <c r="L34" s="54"/>
      <c r="M34" s="54"/>
      <c r="N34" s="54"/>
      <c r="O34" s="54"/>
      <c r="P34" s="54"/>
      <c r="Q34" s="125"/>
      <c r="R34" s="125"/>
      <c r="S34" s="54"/>
      <c r="T34" s="54"/>
      <c r="U34" s="54"/>
      <c r="V34" s="54"/>
      <c r="W34" s="54"/>
      <c r="X34" s="54"/>
      <c r="Y34" s="48"/>
      <c r="Z34" s="48"/>
      <c r="AA34" s="48"/>
      <c r="AB34" s="48"/>
      <c r="AC34" s="48"/>
      <c r="AD34" s="48"/>
      <c r="AE34" s="48"/>
    </row>
    <row r="35" spans="1:31" ht="15" customHeight="1">
      <c r="A35" s="126" t="s">
        <v>16</v>
      </c>
      <c r="B35" s="127"/>
      <c r="C35" s="127"/>
      <c r="D35" s="127"/>
      <c r="E35" s="127"/>
      <c r="F35" s="127"/>
      <c r="G35" s="128"/>
      <c r="H35" s="127"/>
      <c r="I35" s="260" t="s">
        <v>24</v>
      </c>
      <c r="J35" s="261"/>
      <c r="K35" s="262"/>
      <c r="L35" s="54"/>
      <c r="M35" s="54"/>
      <c r="N35" s="54"/>
      <c r="O35" s="54"/>
      <c r="P35" s="54"/>
      <c r="Q35" s="248" t="s">
        <v>9</v>
      </c>
      <c r="R35" s="249"/>
      <c r="S35" s="229" t="s">
        <v>53</v>
      </c>
      <c r="T35" s="229"/>
      <c r="U35" s="229"/>
      <c r="V35" s="229"/>
      <c r="W35" s="229"/>
      <c r="X35" s="229"/>
      <c r="Y35" s="230"/>
      <c r="Z35" s="48"/>
      <c r="AA35" s="48"/>
      <c r="AB35" s="48"/>
      <c r="AC35" s="48"/>
      <c r="AD35" s="48"/>
      <c r="AE35" s="48"/>
    </row>
    <row r="36" spans="1:31" ht="12.75" customHeight="1" thickBot="1">
      <c r="A36" s="82"/>
      <c r="B36" s="83"/>
      <c r="C36" s="83"/>
      <c r="D36" s="83"/>
      <c r="E36" s="83"/>
      <c r="F36" s="83"/>
      <c r="G36" s="84"/>
      <c r="H36" s="48"/>
      <c r="I36" s="263"/>
      <c r="J36" s="227"/>
      <c r="K36" s="228"/>
      <c r="L36" s="54"/>
      <c r="M36" s="54"/>
      <c r="N36" s="54"/>
      <c r="O36" s="54"/>
      <c r="P36" s="54"/>
      <c r="Q36" s="250"/>
      <c r="R36" s="251"/>
      <c r="S36" s="48" t="s">
        <v>27</v>
      </c>
      <c r="T36" s="48"/>
      <c r="U36" s="48"/>
      <c r="V36" s="48"/>
      <c r="W36" s="48"/>
      <c r="X36" s="48"/>
      <c r="Y36" s="131"/>
      <c r="Z36" s="54"/>
      <c r="AA36" s="54"/>
      <c r="AB36" s="54"/>
      <c r="AC36" s="54"/>
      <c r="AD36" s="54"/>
      <c r="AE36" s="48"/>
    </row>
    <row r="37" spans="1:31" s="20" customFormat="1" ht="25.5" customHeight="1">
      <c r="A37" s="264" t="s">
        <v>22</v>
      </c>
      <c r="B37" s="265"/>
      <c r="C37" s="133"/>
      <c r="D37" s="133"/>
      <c r="E37" s="133"/>
      <c r="F37" s="173"/>
      <c r="G37" s="134" t="s">
        <v>23</v>
      </c>
      <c r="H37" s="133"/>
      <c r="I37" s="132"/>
      <c r="J37" s="133"/>
      <c r="K37" s="134"/>
      <c r="L37" s="90"/>
      <c r="M37" s="90"/>
      <c r="N37" s="90"/>
      <c r="O37" s="90"/>
      <c r="P37" s="90"/>
      <c r="Q37" s="129"/>
      <c r="R37" s="130"/>
      <c r="S37" s="256" t="s">
        <v>25</v>
      </c>
      <c r="T37" s="256"/>
      <c r="U37" s="256"/>
      <c r="V37" s="256"/>
      <c r="W37" s="256"/>
      <c r="X37" s="256"/>
      <c r="Y37" s="257"/>
      <c r="Z37" s="90"/>
      <c r="AA37" s="90"/>
      <c r="AB37" s="90"/>
      <c r="AC37" s="90"/>
      <c r="AD37" s="90"/>
      <c r="AE37" s="133"/>
    </row>
    <row r="38" spans="1:31" s="18" customFormat="1" ht="13.5" thickBot="1">
      <c r="A38" s="135"/>
      <c r="B38" s="57"/>
      <c r="C38" s="57"/>
      <c r="D38" s="57"/>
      <c r="E38" s="57"/>
      <c r="F38" s="26"/>
      <c r="G38" s="73"/>
      <c r="H38" s="57"/>
      <c r="I38" s="135"/>
      <c r="J38" s="57"/>
      <c r="K38" s="73"/>
      <c r="L38" s="36"/>
      <c r="M38" s="36"/>
      <c r="N38" s="36"/>
      <c r="O38" s="36"/>
      <c r="P38" s="36"/>
      <c r="Q38" s="82"/>
      <c r="R38" s="83"/>
      <c r="S38" s="227" t="s">
        <v>26</v>
      </c>
      <c r="T38" s="227"/>
      <c r="U38" s="227"/>
      <c r="V38" s="227"/>
      <c r="W38" s="227"/>
      <c r="X38" s="227"/>
      <c r="Y38" s="228"/>
      <c r="Z38" s="36"/>
      <c r="AA38" s="36"/>
      <c r="AB38" s="36"/>
      <c r="AC38" s="36"/>
      <c r="AD38" s="36"/>
      <c r="AE38" s="57"/>
    </row>
    <row r="39" spans="1:31" ht="12.75">
      <c r="A39" s="67" t="s">
        <v>20</v>
      </c>
      <c r="B39" s="48"/>
      <c r="C39" s="48"/>
      <c r="D39" s="48"/>
      <c r="E39" s="48"/>
      <c r="F39" s="170"/>
      <c r="G39" s="62" t="s">
        <v>21</v>
      </c>
      <c r="H39" s="48"/>
      <c r="I39" s="67"/>
      <c r="J39" s="48"/>
      <c r="K39" s="62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48"/>
    </row>
    <row r="40" spans="1:31" ht="12.75">
      <c r="A40" s="67"/>
      <c r="B40" s="48"/>
      <c r="C40" s="48"/>
      <c r="D40" s="48"/>
      <c r="E40" s="48"/>
      <c r="F40" s="48"/>
      <c r="G40" s="62"/>
      <c r="H40" s="48"/>
      <c r="I40" s="67"/>
      <c r="J40" s="48"/>
      <c r="K40" s="62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48"/>
    </row>
    <row r="41" spans="1:31" ht="12.75">
      <c r="A41" s="136" t="s">
        <v>28</v>
      </c>
      <c r="B41" s="48"/>
      <c r="C41" s="48"/>
      <c r="D41" s="48"/>
      <c r="E41" s="48"/>
      <c r="F41" s="48"/>
      <c r="G41" s="62"/>
      <c r="H41" s="48"/>
      <c r="I41" s="67"/>
      <c r="J41" s="137" t="str">
        <f>IF(S27=0,"positivo","negativo")</f>
        <v>positivo</v>
      </c>
      <c r="K41" s="62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48"/>
    </row>
    <row r="42" spans="1:31" ht="12.75">
      <c r="A42" s="138"/>
      <c r="B42" s="48"/>
      <c r="C42" s="48"/>
      <c r="D42" s="48"/>
      <c r="E42" s="48"/>
      <c r="F42" s="48"/>
      <c r="G42" s="62"/>
      <c r="H42" s="48"/>
      <c r="I42" s="67"/>
      <c r="J42" s="48"/>
      <c r="K42" s="62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48"/>
    </row>
    <row r="43" spans="1:31" ht="12.75">
      <c r="A43" s="67" t="s">
        <v>31</v>
      </c>
      <c r="B43" s="48"/>
      <c r="C43" s="48"/>
      <c r="D43" s="48"/>
      <c r="E43" s="48"/>
      <c r="F43" s="139" t="e">
        <f>ABS(D30-L30)</f>
        <v>#DIV/0!</v>
      </c>
      <c r="G43" s="62"/>
      <c r="H43" s="48"/>
      <c r="I43" s="67"/>
      <c r="J43" s="140" t="e">
        <f>IF(F43&lt;=0.01,"positivo","negativo")</f>
        <v>#DIV/0!</v>
      </c>
      <c r="K43" s="62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48"/>
    </row>
    <row r="44" spans="1:31" ht="12.75">
      <c r="A44" s="67"/>
      <c r="B44" s="48"/>
      <c r="C44" s="48"/>
      <c r="D44" s="48"/>
      <c r="E44" s="48"/>
      <c r="F44" s="48"/>
      <c r="G44" s="62"/>
      <c r="H44" s="48"/>
      <c r="I44" s="67"/>
      <c r="J44" s="48"/>
      <c r="K44" s="62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48"/>
    </row>
    <row r="45" spans="1:31" ht="12.75">
      <c r="A45" s="67" t="s">
        <v>29</v>
      </c>
      <c r="B45" s="48"/>
      <c r="C45" s="48"/>
      <c r="D45" s="48"/>
      <c r="E45" s="48"/>
      <c r="F45" s="170"/>
      <c r="G45" s="62" t="s">
        <v>17</v>
      </c>
      <c r="H45" s="48"/>
      <c r="I45" s="67"/>
      <c r="J45" s="140" t="str">
        <f>IF(F45&lt;=0.5,"positivo","negativo")</f>
        <v>positivo</v>
      </c>
      <c r="K45" s="62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48"/>
    </row>
    <row r="46" spans="1:31" ht="12.75">
      <c r="A46" s="67"/>
      <c r="B46" s="48"/>
      <c r="C46" s="48"/>
      <c r="D46" s="48"/>
      <c r="E46" s="48"/>
      <c r="F46" s="48"/>
      <c r="G46" s="62"/>
      <c r="H46" s="48"/>
      <c r="I46" s="67"/>
      <c r="J46" s="48"/>
      <c r="K46" s="62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48"/>
    </row>
    <row r="47" spans="1:31" ht="12.75">
      <c r="A47" s="67" t="s">
        <v>30</v>
      </c>
      <c r="B47" s="48"/>
      <c r="C47" s="48"/>
      <c r="D47" s="48"/>
      <c r="E47" s="48"/>
      <c r="F47" s="141">
        <f>(MAX(B27:B29,J27:J29))-(MIN(B27:B29,J27:J29))</f>
        <v>0</v>
      </c>
      <c r="G47" s="62" t="str">
        <f>C26</f>
        <v>Pa</v>
      </c>
      <c r="H47" s="48"/>
      <c r="I47" s="67"/>
      <c r="J47" s="140" t="e">
        <f>IF(F47&lt;=B32,"positivo","negativo")</f>
        <v>#DIV/0!</v>
      </c>
      <c r="K47" s="62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48"/>
    </row>
    <row r="48" spans="1:31" ht="13.5" thickBot="1">
      <c r="A48" s="82"/>
      <c r="B48" s="83"/>
      <c r="C48" s="83"/>
      <c r="D48" s="83"/>
      <c r="E48" s="83"/>
      <c r="F48" s="83"/>
      <c r="G48" s="84"/>
      <c r="H48" s="83"/>
      <c r="I48" s="82"/>
      <c r="J48" s="83"/>
      <c r="K48" s="8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48"/>
    </row>
    <row r="49" spans="1:31" ht="12.7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48"/>
    </row>
    <row r="50" spans="1:31" ht="13.5" thickBo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48"/>
    </row>
    <row r="51" spans="1:31" ht="13.5" thickBot="1">
      <c r="A51" s="244" t="s">
        <v>32</v>
      </c>
      <c r="B51" s="245"/>
      <c r="C51" s="245"/>
      <c r="D51" s="245"/>
      <c r="E51" s="245"/>
      <c r="F51" s="245"/>
      <c r="G51" s="246"/>
      <c r="H51" s="71"/>
      <c r="I51" s="244" t="s">
        <v>33</v>
      </c>
      <c r="J51" s="245"/>
      <c r="K51" s="245"/>
      <c r="L51" s="245"/>
      <c r="M51" s="245"/>
      <c r="N51" s="245"/>
      <c r="O51" s="246"/>
      <c r="P51" s="54"/>
      <c r="Q51" s="247"/>
      <c r="R51" s="247"/>
      <c r="S51" s="247"/>
      <c r="T51" s="247"/>
      <c r="U51" s="247"/>
      <c r="V51" s="247"/>
      <c r="W51" s="247"/>
      <c r="X51" s="44"/>
      <c r="Y51" s="199"/>
      <c r="Z51" s="199"/>
      <c r="AA51" s="199"/>
      <c r="AB51" s="199"/>
      <c r="AC51" s="199"/>
      <c r="AD51" s="199"/>
      <c r="AE51" s="199"/>
    </row>
    <row r="52" spans="1:31" ht="13.5" thickBot="1">
      <c r="A52" s="85"/>
      <c r="B52" s="86" t="s">
        <v>10</v>
      </c>
      <c r="C52" s="86" t="s">
        <v>11</v>
      </c>
      <c r="D52" s="87" t="s">
        <v>3</v>
      </c>
      <c r="E52" s="238"/>
      <c r="F52" s="239"/>
      <c r="G52" s="88"/>
      <c r="H52" s="89"/>
      <c r="I52" s="85"/>
      <c r="J52" s="86" t="s">
        <v>10</v>
      </c>
      <c r="K52" s="86" t="s">
        <v>11</v>
      </c>
      <c r="L52" s="87" t="s">
        <v>3</v>
      </c>
      <c r="M52" s="238"/>
      <c r="N52" s="239"/>
      <c r="O52" s="88"/>
      <c r="P52" s="90"/>
      <c r="Q52" s="142"/>
      <c r="R52" s="143"/>
      <c r="S52" s="143"/>
      <c r="T52" s="143"/>
      <c r="U52" s="143"/>
      <c r="V52" s="143"/>
      <c r="W52" s="143"/>
      <c r="X52" s="90"/>
      <c r="Y52" s="90"/>
      <c r="Z52" s="90"/>
      <c r="AA52" s="89"/>
      <c r="AB52" s="91"/>
      <c r="AC52" s="89"/>
      <c r="AD52" s="89"/>
      <c r="AE52" s="89"/>
    </row>
    <row r="53" spans="1:31" ht="25.5">
      <c r="A53" s="92" t="s">
        <v>1</v>
      </c>
      <c r="B53" s="93" t="s">
        <v>5</v>
      </c>
      <c r="C53" s="93" t="s">
        <v>6</v>
      </c>
      <c r="D53" s="94" t="s">
        <v>4</v>
      </c>
      <c r="E53" s="95"/>
      <c r="F53" s="95"/>
      <c r="G53" s="96"/>
      <c r="H53" s="37"/>
      <c r="I53" s="92" t="s">
        <v>1</v>
      </c>
      <c r="J53" s="93" t="s">
        <v>5</v>
      </c>
      <c r="K53" s="93" t="s">
        <v>6</v>
      </c>
      <c r="L53" s="94" t="s">
        <v>4</v>
      </c>
      <c r="M53" s="95"/>
      <c r="N53" s="95"/>
      <c r="O53" s="96"/>
      <c r="P53" s="36"/>
      <c r="Q53" s="144"/>
      <c r="R53" s="145"/>
      <c r="S53" s="145"/>
      <c r="T53" s="145"/>
      <c r="U53" s="145"/>
      <c r="V53" s="145"/>
      <c r="W53" s="145"/>
      <c r="X53" s="36"/>
      <c r="Y53" s="36"/>
      <c r="Z53" s="36"/>
      <c r="AA53" s="37"/>
      <c r="AB53" s="38"/>
      <c r="AC53" s="39"/>
      <c r="AD53" s="39"/>
      <c r="AE53" s="37"/>
    </row>
    <row r="54" spans="1:31" ht="12.75">
      <c r="A54" s="1"/>
      <c r="B54" s="164" t="str">
        <f>W19</f>
        <v>Pa</v>
      </c>
      <c r="C54" s="164" t="str">
        <f>W19</f>
        <v>Pa</v>
      </c>
      <c r="D54" s="2"/>
      <c r="E54" s="2"/>
      <c r="F54" s="2"/>
      <c r="G54" s="3"/>
      <c r="H54" s="10"/>
      <c r="I54" s="1"/>
      <c r="J54" s="2" t="str">
        <f>W19</f>
        <v>Pa</v>
      </c>
      <c r="K54" s="2" t="str">
        <f>W19</f>
        <v>Pa</v>
      </c>
      <c r="L54" s="2"/>
      <c r="M54" s="2"/>
      <c r="N54" s="2"/>
      <c r="O54" s="3"/>
      <c r="P54" s="54"/>
      <c r="Q54" s="98"/>
      <c r="R54" s="98"/>
      <c r="S54" s="98"/>
      <c r="T54" s="35"/>
      <c r="U54" s="35"/>
      <c r="V54" s="35"/>
      <c r="W54" s="35"/>
      <c r="X54" s="40"/>
      <c r="Y54" s="40"/>
      <c r="Z54" s="40"/>
      <c r="AA54" s="40"/>
      <c r="AB54" s="40"/>
      <c r="AC54" s="40"/>
      <c r="AD54" s="40"/>
      <c r="AE54" s="40"/>
    </row>
    <row r="55" spans="1:31" ht="12.75">
      <c r="A55" s="4">
        <v>1</v>
      </c>
      <c r="B55" s="171"/>
      <c r="C55" s="171"/>
      <c r="D55" s="32" t="e">
        <f>+$V$16*SQRT(C55/B55)</f>
        <v>#DIV/0!</v>
      </c>
      <c r="E55" s="231"/>
      <c r="F55" s="231"/>
      <c r="G55" s="234"/>
      <c r="H55" s="11"/>
      <c r="I55" s="4">
        <v>1</v>
      </c>
      <c r="J55" s="171"/>
      <c r="K55" s="171"/>
      <c r="L55" s="32" t="e">
        <f>+$V$16*SQRT(K55/J55)</f>
        <v>#DIV/0!</v>
      </c>
      <c r="M55" s="231"/>
      <c r="N55" s="231"/>
      <c r="O55" s="234"/>
      <c r="P55" s="54"/>
      <c r="Q55" s="99" t="e">
        <f>ABS(D55-$D$58)</f>
        <v>#DIV/0!</v>
      </c>
      <c r="R55" s="100"/>
      <c r="S55" s="101">
        <f>COUNTIF(Q55:Q60,"&gt;=0,02")</f>
        <v>0</v>
      </c>
      <c r="T55" s="102"/>
      <c r="U55" s="103"/>
      <c r="V55" s="103"/>
      <c r="W55" s="146"/>
      <c r="X55" s="42"/>
      <c r="Y55" s="43"/>
      <c r="Z55" s="42"/>
      <c r="AA55" s="42"/>
      <c r="AB55" s="45"/>
      <c r="AC55" s="46"/>
      <c r="AD55" s="46"/>
      <c r="AE55" s="41"/>
    </row>
    <row r="56" spans="1:31" ht="12.75">
      <c r="A56" s="4">
        <v>2</v>
      </c>
      <c r="B56" s="171"/>
      <c r="C56" s="171"/>
      <c r="D56" s="32" t="e">
        <f>+$V$16*SQRT(C56/B56)</f>
        <v>#DIV/0!</v>
      </c>
      <c r="E56" s="232"/>
      <c r="F56" s="232"/>
      <c r="G56" s="235"/>
      <c r="H56" s="11"/>
      <c r="I56" s="4">
        <v>2</v>
      </c>
      <c r="J56" s="171"/>
      <c r="K56" s="171"/>
      <c r="L56" s="32" t="e">
        <f>+$V$16*SQRT(K56/J56)</f>
        <v>#DIV/0!</v>
      </c>
      <c r="M56" s="232"/>
      <c r="N56" s="232"/>
      <c r="O56" s="235"/>
      <c r="P56" s="54"/>
      <c r="Q56" s="99" t="e">
        <f>ABS(D56-$D$58)</f>
        <v>#DIV/0!</v>
      </c>
      <c r="R56" s="100"/>
      <c r="S56" s="104"/>
      <c r="T56" s="102"/>
      <c r="U56" s="105"/>
      <c r="V56" s="105"/>
      <c r="W56" s="146"/>
      <c r="X56" s="42"/>
      <c r="Y56" s="43"/>
      <c r="Z56" s="42"/>
      <c r="AA56" s="42"/>
      <c r="AB56" s="45"/>
      <c r="AC56" s="47"/>
      <c r="AD56" s="47"/>
      <c r="AE56" s="41"/>
    </row>
    <row r="57" spans="1:31" ht="13.5" thickBot="1">
      <c r="A57" s="5">
        <v>3</v>
      </c>
      <c r="B57" s="172"/>
      <c r="C57" s="172"/>
      <c r="D57" s="33" t="e">
        <f>+$V$16*SQRT(C57/B57)</f>
        <v>#DIV/0!</v>
      </c>
      <c r="E57" s="233"/>
      <c r="F57" s="233"/>
      <c r="G57" s="236"/>
      <c r="H57" s="11"/>
      <c r="I57" s="5">
        <v>3</v>
      </c>
      <c r="J57" s="172"/>
      <c r="K57" s="172"/>
      <c r="L57" s="33" t="e">
        <f>+$V$16*SQRT(K57/J57)</f>
        <v>#DIV/0!</v>
      </c>
      <c r="M57" s="233"/>
      <c r="N57" s="233"/>
      <c r="O57" s="236"/>
      <c r="P57" s="54"/>
      <c r="Q57" s="99" t="e">
        <f>ABS(D57-$D$58)</f>
        <v>#DIV/0!</v>
      </c>
      <c r="R57" s="100"/>
      <c r="S57" s="104"/>
      <c r="T57" s="102"/>
      <c r="U57" s="105"/>
      <c r="V57" s="105"/>
      <c r="W57" s="146"/>
      <c r="X57" s="42"/>
      <c r="Y57" s="43"/>
      <c r="Z57" s="42"/>
      <c r="AA57" s="42"/>
      <c r="AB57" s="45"/>
      <c r="AC57" s="47"/>
      <c r="AD57" s="47"/>
      <c r="AE57" s="41"/>
    </row>
    <row r="58" spans="1:31" ht="12.75">
      <c r="A58" s="54"/>
      <c r="B58" s="102"/>
      <c r="C58" s="107"/>
      <c r="D58" s="108" t="e">
        <f>AVERAGE(D55:D57)</f>
        <v>#DIV/0!</v>
      </c>
      <c r="E58" s="109"/>
      <c r="F58" s="54"/>
      <c r="G58" s="45"/>
      <c r="H58" s="48"/>
      <c r="I58" s="54"/>
      <c r="J58" s="102"/>
      <c r="K58" s="107"/>
      <c r="L58" s="108" t="e">
        <f>AVERAGE(L55:L57)</f>
        <v>#DIV/0!</v>
      </c>
      <c r="M58" s="48"/>
      <c r="N58" s="54"/>
      <c r="O58" s="50"/>
      <c r="P58" s="54"/>
      <c r="Q58" s="99" t="e">
        <f>ABS(L55-$L$58)</f>
        <v>#DIV/0!</v>
      </c>
      <c r="R58" s="110"/>
      <c r="S58" s="111"/>
      <c r="T58" s="112"/>
      <c r="U58" s="109"/>
      <c r="V58" s="109"/>
      <c r="W58" s="102"/>
      <c r="X58" s="48"/>
      <c r="Y58" s="48"/>
      <c r="Z58" s="45"/>
      <c r="AA58" s="49"/>
      <c r="AB58" s="50"/>
      <c r="AC58" s="48"/>
      <c r="AD58" s="48"/>
      <c r="AE58" s="50"/>
    </row>
    <row r="59" spans="1:31" ht="13.5" thickBot="1">
      <c r="A59" s="54"/>
      <c r="B59" s="110"/>
      <c r="C59" s="114"/>
      <c r="D59" s="110"/>
      <c r="E59" s="48"/>
      <c r="F59" s="54"/>
      <c r="G59" s="45"/>
      <c r="H59" s="48"/>
      <c r="I59" s="45"/>
      <c r="J59" s="113"/>
      <c r="K59" s="48"/>
      <c r="L59" s="54"/>
      <c r="M59" s="54"/>
      <c r="N59" s="54"/>
      <c r="O59" s="54"/>
      <c r="P59" s="54"/>
      <c r="Q59" s="99" t="e">
        <f>ABS(L56-$L$58)</f>
        <v>#DIV/0!</v>
      </c>
      <c r="R59" s="110"/>
      <c r="S59" s="114"/>
      <c r="T59" s="102"/>
      <c r="U59" s="109"/>
      <c r="V59" s="106"/>
      <c r="W59" s="102"/>
      <c r="X59" s="48"/>
      <c r="Y59" s="45"/>
      <c r="Z59" s="113"/>
      <c r="AA59" s="48"/>
      <c r="AB59" s="48"/>
      <c r="AC59" s="48"/>
      <c r="AD59" s="48"/>
      <c r="AE59" s="48"/>
    </row>
    <row r="60" spans="1:31" ht="12.75">
      <c r="A60" s="54"/>
      <c r="B60" s="115" t="e">
        <f>(AVERAGE(B55:B57,J55:J57))*0.05</f>
        <v>#DIV/0!</v>
      </c>
      <c r="C60" s="100"/>
      <c r="D60" s="100"/>
      <c r="E60" s="54"/>
      <c r="F60" s="54"/>
      <c r="G60" s="54"/>
      <c r="H60" s="240" t="s">
        <v>38</v>
      </c>
      <c r="I60" s="241"/>
      <c r="J60" s="241"/>
      <c r="K60" s="241"/>
      <c r="L60" s="252" t="e">
        <f>AVERAGE(D55:D57,L55:L57)</f>
        <v>#DIV/0!</v>
      </c>
      <c r="M60" s="253"/>
      <c r="N60" s="116"/>
      <c r="O60" s="54"/>
      <c r="P60" s="54"/>
      <c r="Q60" s="99" t="e">
        <f>ABS(L57-$L$58)</f>
        <v>#DIV/0!</v>
      </c>
      <c r="R60" s="117"/>
      <c r="S60" s="118"/>
      <c r="T60" s="106"/>
      <c r="U60" s="119"/>
      <c r="V60" s="119"/>
      <c r="W60" s="106"/>
      <c r="X60" s="120"/>
      <c r="Y60" s="121"/>
      <c r="Z60" s="122"/>
      <c r="AA60" s="237"/>
      <c r="AB60" s="237"/>
      <c r="AC60" s="237"/>
      <c r="AD60" s="116"/>
      <c r="AE60" s="48"/>
    </row>
    <row r="61" spans="1:31" ht="13.5" thickBot="1">
      <c r="A61" s="54"/>
      <c r="B61" s="100"/>
      <c r="C61" s="100"/>
      <c r="D61" s="100"/>
      <c r="E61" s="54"/>
      <c r="F61" s="54"/>
      <c r="G61" s="54"/>
      <c r="H61" s="242"/>
      <c r="I61" s="243"/>
      <c r="J61" s="243"/>
      <c r="K61" s="243"/>
      <c r="L61" s="254"/>
      <c r="M61" s="255"/>
      <c r="N61" s="123"/>
      <c r="O61" s="54"/>
      <c r="P61" s="54"/>
      <c r="Q61" s="117"/>
      <c r="R61" s="117"/>
      <c r="S61" s="100"/>
      <c r="T61" s="106"/>
      <c r="U61" s="106"/>
      <c r="V61" s="106"/>
      <c r="W61" s="106"/>
      <c r="X61" s="54"/>
      <c r="Y61" s="48"/>
      <c r="Z61" s="226"/>
      <c r="AA61" s="226"/>
      <c r="AB61" s="226"/>
      <c r="AC61" s="226"/>
      <c r="AD61" s="123"/>
      <c r="AE61" s="48"/>
    </row>
    <row r="62" spans="1:31" ht="12.75">
      <c r="A62" s="125"/>
      <c r="B62" s="125"/>
      <c r="C62" s="54"/>
      <c r="D62" s="54"/>
      <c r="E62" s="54"/>
      <c r="F62" s="54"/>
      <c r="G62" s="54"/>
      <c r="H62" s="54"/>
      <c r="I62" s="54"/>
      <c r="J62" s="48"/>
      <c r="K62" s="48"/>
      <c r="L62" s="54"/>
      <c r="M62" s="54"/>
      <c r="N62" s="54"/>
      <c r="O62" s="54"/>
      <c r="P62" s="54"/>
      <c r="Q62" s="125"/>
      <c r="R62" s="125"/>
      <c r="S62" s="54"/>
      <c r="T62" s="54"/>
      <c r="U62" s="54"/>
      <c r="V62" s="54"/>
      <c r="W62" s="54"/>
      <c r="X62" s="54"/>
      <c r="Y62" s="48"/>
      <c r="Z62" s="48"/>
      <c r="AA62" s="48"/>
      <c r="AB62" s="48"/>
      <c r="AC62" s="48"/>
      <c r="AD62" s="48"/>
      <c r="AE62" s="48"/>
    </row>
    <row r="63" spans="1:31" ht="13.5" thickBot="1">
      <c r="A63" s="125"/>
      <c r="B63" s="125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125"/>
      <c r="R63" s="125"/>
      <c r="S63" s="54"/>
      <c r="T63" s="54"/>
      <c r="U63" s="54"/>
      <c r="V63" s="54"/>
      <c r="W63" s="54"/>
      <c r="X63" s="54"/>
      <c r="Y63" s="221"/>
      <c r="Z63" s="221"/>
      <c r="AA63" s="221"/>
      <c r="AB63" s="221"/>
      <c r="AC63" s="222"/>
      <c r="AD63" s="222"/>
      <c r="AE63" s="48"/>
    </row>
    <row r="64" spans="1:31" ht="15">
      <c r="A64" s="126" t="s">
        <v>16</v>
      </c>
      <c r="B64" s="127"/>
      <c r="C64" s="127"/>
      <c r="D64" s="127"/>
      <c r="E64" s="127"/>
      <c r="F64" s="127"/>
      <c r="G64" s="128"/>
      <c r="H64" s="127"/>
      <c r="I64" s="260" t="s">
        <v>34</v>
      </c>
      <c r="J64" s="261"/>
      <c r="K64" s="262"/>
      <c r="L64" s="54"/>
      <c r="M64" s="54"/>
      <c r="N64" s="54"/>
      <c r="O64" s="54"/>
      <c r="P64" s="54"/>
      <c r="Q64" s="248" t="s">
        <v>9</v>
      </c>
      <c r="R64" s="249"/>
      <c r="S64" s="229" t="s">
        <v>53</v>
      </c>
      <c r="T64" s="229"/>
      <c r="U64" s="229"/>
      <c r="V64" s="229"/>
      <c r="W64" s="229"/>
      <c r="X64" s="229"/>
      <c r="Y64" s="230"/>
      <c r="Z64" s="48"/>
      <c r="AA64" s="48"/>
      <c r="AB64" s="48"/>
      <c r="AC64" s="48"/>
      <c r="AD64" s="48"/>
      <c r="AE64" s="48"/>
    </row>
    <row r="65" spans="1:31" ht="16.5" thickBot="1">
      <c r="A65" s="82"/>
      <c r="B65" s="83"/>
      <c r="C65" s="83"/>
      <c r="D65" s="83"/>
      <c r="E65" s="83"/>
      <c r="F65" s="83"/>
      <c r="G65" s="84"/>
      <c r="H65" s="48"/>
      <c r="I65" s="263"/>
      <c r="J65" s="227"/>
      <c r="K65" s="228"/>
      <c r="L65" s="54"/>
      <c r="M65" s="54"/>
      <c r="N65" s="54"/>
      <c r="O65" s="54"/>
      <c r="P65" s="54"/>
      <c r="Q65" s="250"/>
      <c r="R65" s="251"/>
      <c r="S65" s="48" t="s">
        <v>27</v>
      </c>
      <c r="T65" s="48"/>
      <c r="U65" s="48"/>
      <c r="V65" s="48"/>
      <c r="W65" s="48"/>
      <c r="X65" s="48"/>
      <c r="Y65" s="131"/>
      <c r="Z65" s="54"/>
      <c r="AA65" s="54"/>
      <c r="AB65" s="54"/>
      <c r="AC65" s="54"/>
      <c r="AD65" s="54"/>
      <c r="AE65" s="48"/>
    </row>
    <row r="66" spans="1:31" ht="12.75">
      <c r="A66" s="264"/>
      <c r="B66" s="265"/>
      <c r="C66" s="133"/>
      <c r="D66" s="133"/>
      <c r="E66" s="133"/>
      <c r="F66" s="133"/>
      <c r="G66" s="134"/>
      <c r="H66" s="133"/>
      <c r="I66" s="132"/>
      <c r="J66" s="133"/>
      <c r="K66" s="134"/>
      <c r="L66" s="90"/>
      <c r="M66" s="90"/>
      <c r="N66" s="90"/>
      <c r="O66" s="90"/>
      <c r="P66" s="90"/>
      <c r="Q66" s="129"/>
      <c r="R66" s="130"/>
      <c r="S66" s="256" t="s">
        <v>25</v>
      </c>
      <c r="T66" s="256"/>
      <c r="U66" s="256"/>
      <c r="V66" s="256"/>
      <c r="W66" s="256"/>
      <c r="X66" s="256"/>
      <c r="Y66" s="257"/>
      <c r="Z66" s="90"/>
      <c r="AA66" s="90"/>
      <c r="AB66" s="90"/>
      <c r="AC66" s="90"/>
      <c r="AD66" s="90"/>
      <c r="AE66" s="133"/>
    </row>
    <row r="67" spans="1:31" ht="13.5" thickBot="1">
      <c r="A67" s="135"/>
      <c r="B67" s="57"/>
      <c r="C67" s="57"/>
      <c r="D67" s="57"/>
      <c r="E67" s="57"/>
      <c r="F67" s="57"/>
      <c r="G67" s="73"/>
      <c r="H67" s="57"/>
      <c r="I67" s="135"/>
      <c r="J67" s="57"/>
      <c r="K67" s="73"/>
      <c r="L67" s="36"/>
      <c r="M67" s="36"/>
      <c r="N67" s="36"/>
      <c r="O67" s="36"/>
      <c r="P67" s="36"/>
      <c r="Q67" s="82"/>
      <c r="R67" s="83"/>
      <c r="S67" s="227" t="s">
        <v>26</v>
      </c>
      <c r="T67" s="227"/>
      <c r="U67" s="227"/>
      <c r="V67" s="227"/>
      <c r="W67" s="227"/>
      <c r="X67" s="227"/>
      <c r="Y67" s="228"/>
      <c r="Z67" s="36"/>
      <c r="AA67" s="36"/>
      <c r="AB67" s="36"/>
      <c r="AC67" s="36"/>
      <c r="AD67" s="36"/>
      <c r="AE67" s="57"/>
    </row>
    <row r="68" spans="1:31" ht="12.75">
      <c r="A68" s="67" t="s">
        <v>20</v>
      </c>
      <c r="B68" s="48"/>
      <c r="C68" s="48"/>
      <c r="D68" s="48"/>
      <c r="E68" s="48"/>
      <c r="F68" s="170"/>
      <c r="G68" s="62" t="s">
        <v>21</v>
      </c>
      <c r="H68" s="48"/>
      <c r="I68" s="67"/>
      <c r="J68" s="48"/>
      <c r="K68" s="62"/>
      <c r="L68" s="54"/>
      <c r="M68" s="54"/>
      <c r="N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48"/>
    </row>
    <row r="69" spans="1:31" ht="12.75">
      <c r="A69" s="67"/>
      <c r="B69" s="48"/>
      <c r="C69" s="48"/>
      <c r="D69" s="48"/>
      <c r="E69" s="48"/>
      <c r="F69" s="48"/>
      <c r="G69" s="62"/>
      <c r="H69" s="48"/>
      <c r="I69" s="67"/>
      <c r="J69" s="48"/>
      <c r="K69" s="62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48"/>
    </row>
    <row r="70" spans="1:31" ht="12.75">
      <c r="A70" s="136" t="s">
        <v>28</v>
      </c>
      <c r="B70" s="48"/>
      <c r="C70" s="48"/>
      <c r="D70" s="48"/>
      <c r="E70" s="48"/>
      <c r="F70" s="48"/>
      <c r="G70" s="62"/>
      <c r="H70" s="48"/>
      <c r="I70" s="67"/>
      <c r="J70" s="137" t="str">
        <f>IF(S55=0,"positivo","negativo")</f>
        <v>positivo</v>
      </c>
      <c r="K70" s="62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48"/>
    </row>
    <row r="71" spans="1:31" ht="12.75">
      <c r="A71" s="138"/>
      <c r="B71" s="48"/>
      <c r="C71" s="48"/>
      <c r="D71" s="48"/>
      <c r="E71" s="48"/>
      <c r="F71" s="48"/>
      <c r="G71" s="62"/>
      <c r="H71" s="48"/>
      <c r="I71" s="67"/>
      <c r="J71" s="48"/>
      <c r="K71" s="62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48"/>
    </row>
    <row r="72" spans="1:31" ht="12.75">
      <c r="A72" s="67" t="s">
        <v>31</v>
      </c>
      <c r="B72" s="48"/>
      <c r="C72" s="48"/>
      <c r="D72" s="48"/>
      <c r="E72" s="48"/>
      <c r="F72" s="139" t="e">
        <f>ABS(D58-L58)</f>
        <v>#DIV/0!</v>
      </c>
      <c r="G72" s="62"/>
      <c r="H72" s="48"/>
      <c r="I72" s="67"/>
      <c r="J72" s="140" t="e">
        <f>IF(F72&lt;=0.01,"positivo","negativo")</f>
        <v>#DIV/0!</v>
      </c>
      <c r="K72" s="62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48"/>
    </row>
    <row r="73" spans="1:31" ht="12.75">
      <c r="A73" s="67"/>
      <c r="B73" s="48"/>
      <c r="C73" s="48"/>
      <c r="D73" s="48"/>
      <c r="E73" s="48"/>
      <c r="F73" s="48"/>
      <c r="G73" s="62"/>
      <c r="H73" s="48"/>
      <c r="I73" s="67"/>
      <c r="J73" s="48"/>
      <c r="K73" s="62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48"/>
    </row>
    <row r="74" spans="1:31" ht="12.75">
      <c r="A74" s="67" t="s">
        <v>29</v>
      </c>
      <c r="B74" s="48"/>
      <c r="C74" s="48"/>
      <c r="D74" s="48"/>
      <c r="E74" s="48"/>
      <c r="F74" s="170"/>
      <c r="G74" s="62" t="s">
        <v>17</v>
      </c>
      <c r="H74" s="48"/>
      <c r="I74" s="67"/>
      <c r="J74" s="140" t="str">
        <f>IF(F74&lt;=0.5,"positivo","negativo")</f>
        <v>positivo</v>
      </c>
      <c r="K74" s="62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48"/>
    </row>
    <row r="75" spans="1:31" ht="12.75">
      <c r="A75" s="67"/>
      <c r="B75" s="48"/>
      <c r="C75" s="48"/>
      <c r="D75" s="48"/>
      <c r="E75" s="48"/>
      <c r="F75" s="48"/>
      <c r="G75" s="62"/>
      <c r="H75" s="48"/>
      <c r="I75" s="67"/>
      <c r="J75" s="48"/>
      <c r="K75" s="62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48"/>
    </row>
    <row r="76" spans="1:31" ht="12.75">
      <c r="A76" s="67" t="s">
        <v>30</v>
      </c>
      <c r="B76" s="48"/>
      <c r="C76" s="48"/>
      <c r="D76" s="48"/>
      <c r="E76" s="48"/>
      <c r="F76" s="141">
        <f>(MAX(B55:B57,J55:J57))-(MIN(B55:B57,J55:J57))</f>
        <v>0</v>
      </c>
      <c r="G76" s="62" t="str">
        <f>C54</f>
        <v>Pa</v>
      </c>
      <c r="H76" s="48"/>
      <c r="I76" s="67"/>
      <c r="J76" s="140" t="e">
        <f>IF(F76&lt;=B60,"positivo","negativo")</f>
        <v>#DIV/0!</v>
      </c>
      <c r="K76" s="62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48"/>
    </row>
    <row r="77" spans="1:31" ht="13.5" thickBot="1">
      <c r="A77" s="82"/>
      <c r="B77" s="83"/>
      <c r="C77" s="83"/>
      <c r="D77" s="83"/>
      <c r="E77" s="83"/>
      <c r="F77" s="83"/>
      <c r="G77" s="84"/>
      <c r="H77" s="83"/>
      <c r="I77" s="82"/>
      <c r="J77" s="83"/>
      <c r="K77" s="8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48"/>
    </row>
    <row r="78" spans="1:31" ht="12.7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48"/>
    </row>
    <row r="79" spans="1:31" ht="13.5" thickBo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48"/>
    </row>
    <row r="80" spans="1:31" ht="13.5" thickBot="1">
      <c r="A80" s="244" t="s">
        <v>36</v>
      </c>
      <c r="B80" s="245"/>
      <c r="C80" s="245"/>
      <c r="D80" s="245"/>
      <c r="E80" s="245"/>
      <c r="F80" s="245"/>
      <c r="G80" s="246"/>
      <c r="H80" s="71"/>
      <c r="I80" s="244" t="s">
        <v>37</v>
      </c>
      <c r="J80" s="245"/>
      <c r="K80" s="245"/>
      <c r="L80" s="245"/>
      <c r="M80" s="245"/>
      <c r="N80" s="245"/>
      <c r="O80" s="246"/>
      <c r="P80" s="54"/>
      <c r="Q80" s="199"/>
      <c r="R80" s="199"/>
      <c r="S80" s="199"/>
      <c r="T80" s="199"/>
      <c r="U80" s="199"/>
      <c r="V80" s="199"/>
      <c r="W80" s="199"/>
      <c r="X80" s="44"/>
      <c r="Y80" s="199"/>
      <c r="Z80" s="199"/>
      <c r="AA80" s="199"/>
      <c r="AB80" s="199"/>
      <c r="AC80" s="199"/>
      <c r="AD80" s="199"/>
      <c r="AE80" s="199"/>
    </row>
    <row r="81" spans="1:31" ht="13.5" thickBot="1">
      <c r="A81" s="85"/>
      <c r="B81" s="86" t="s">
        <v>10</v>
      </c>
      <c r="C81" s="86" t="s">
        <v>11</v>
      </c>
      <c r="D81" s="87" t="s">
        <v>3</v>
      </c>
      <c r="E81" s="238"/>
      <c r="F81" s="239"/>
      <c r="G81" s="88"/>
      <c r="H81" s="89"/>
      <c r="I81" s="85"/>
      <c r="J81" s="86" t="s">
        <v>10</v>
      </c>
      <c r="K81" s="86" t="s">
        <v>11</v>
      </c>
      <c r="L81" s="87" t="s">
        <v>3</v>
      </c>
      <c r="M81" s="238"/>
      <c r="N81" s="239"/>
      <c r="O81" s="88"/>
      <c r="P81" s="143"/>
      <c r="Q81" s="142"/>
      <c r="R81" s="143"/>
      <c r="S81" s="143"/>
      <c r="T81" s="90"/>
      <c r="U81" s="90"/>
      <c r="V81" s="90"/>
      <c r="W81" s="90"/>
      <c r="X81" s="90"/>
      <c r="Y81" s="90"/>
      <c r="Z81" s="90"/>
      <c r="AA81" s="89"/>
      <c r="AB81" s="91"/>
      <c r="AC81" s="89"/>
      <c r="AD81" s="89"/>
      <c r="AE81" s="89"/>
    </row>
    <row r="82" spans="1:31" ht="25.5">
      <c r="A82" s="92" t="s">
        <v>1</v>
      </c>
      <c r="B82" s="93" t="s">
        <v>5</v>
      </c>
      <c r="C82" s="93" t="s">
        <v>6</v>
      </c>
      <c r="D82" s="94" t="s">
        <v>4</v>
      </c>
      <c r="E82" s="95"/>
      <c r="F82" s="95"/>
      <c r="G82" s="96"/>
      <c r="H82" s="37"/>
      <c r="I82" s="92" t="s">
        <v>1</v>
      </c>
      <c r="J82" s="93" t="s">
        <v>5</v>
      </c>
      <c r="K82" s="93" t="s">
        <v>6</v>
      </c>
      <c r="L82" s="94" t="s">
        <v>4</v>
      </c>
      <c r="M82" s="95"/>
      <c r="N82" s="95"/>
      <c r="O82" s="96"/>
      <c r="P82" s="145"/>
      <c r="Q82" s="147"/>
      <c r="R82" s="148"/>
      <c r="S82" s="148"/>
      <c r="T82" s="36"/>
      <c r="U82" s="36"/>
      <c r="V82" s="36"/>
      <c r="W82" s="36"/>
      <c r="X82" s="36"/>
      <c r="Y82" s="36"/>
      <c r="Z82" s="36"/>
      <c r="AA82" s="37"/>
      <c r="AB82" s="38"/>
      <c r="AC82" s="39"/>
      <c r="AD82" s="39"/>
      <c r="AE82" s="37"/>
    </row>
    <row r="83" spans="1:31" ht="12.75">
      <c r="A83" s="1"/>
      <c r="B83" s="164" t="str">
        <f>W19</f>
        <v>Pa</v>
      </c>
      <c r="C83" s="164" t="str">
        <f>W19</f>
        <v>Pa</v>
      </c>
      <c r="D83" s="2"/>
      <c r="E83" s="2"/>
      <c r="F83" s="2"/>
      <c r="G83" s="3"/>
      <c r="H83" s="10"/>
      <c r="I83" s="1"/>
      <c r="J83" s="2" t="str">
        <f>W19</f>
        <v>Pa</v>
      </c>
      <c r="K83" s="2" t="str">
        <f>W19</f>
        <v>Pa</v>
      </c>
      <c r="L83" s="2"/>
      <c r="M83" s="2"/>
      <c r="N83" s="2"/>
      <c r="O83" s="3"/>
      <c r="P83" s="106"/>
      <c r="Q83" s="98"/>
      <c r="R83" s="98"/>
      <c r="S83" s="98"/>
      <c r="T83" s="98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ht="12.75">
      <c r="A84" s="4">
        <v>1</v>
      </c>
      <c r="B84" s="171"/>
      <c r="C84" s="171"/>
      <c r="D84" s="32" t="e">
        <f>+$V$16*SQRT(C84/B84)</f>
        <v>#DIV/0!</v>
      </c>
      <c r="E84" s="231"/>
      <c r="F84" s="231"/>
      <c r="G84" s="234"/>
      <c r="H84" s="11"/>
      <c r="I84" s="4">
        <v>1</v>
      </c>
      <c r="J84" s="171"/>
      <c r="K84" s="171"/>
      <c r="L84" s="32" t="e">
        <f>+$V$16*SQRT(K84/J84)</f>
        <v>#DIV/0!</v>
      </c>
      <c r="M84" s="231"/>
      <c r="N84" s="231"/>
      <c r="O84" s="234"/>
      <c r="P84" s="106"/>
      <c r="Q84" s="99" t="e">
        <f>ABS(D84-$D$87)</f>
        <v>#DIV/0!</v>
      </c>
      <c r="R84" s="100"/>
      <c r="S84" s="101">
        <f>COUNTIF(Q84:Q89,"&gt;=0,02")</f>
        <v>0</v>
      </c>
      <c r="T84" s="110"/>
      <c r="U84" s="46"/>
      <c r="V84" s="46"/>
      <c r="W84" s="41"/>
      <c r="X84" s="42"/>
      <c r="Y84" s="43"/>
      <c r="Z84" s="42"/>
      <c r="AA84" s="42"/>
      <c r="AB84" s="45"/>
      <c r="AC84" s="46"/>
      <c r="AD84" s="46"/>
      <c r="AE84" s="41"/>
    </row>
    <row r="85" spans="1:31" ht="12.75">
      <c r="A85" s="4">
        <v>2</v>
      </c>
      <c r="B85" s="171"/>
      <c r="C85" s="171"/>
      <c r="D85" s="32" t="e">
        <f>+$V$16*SQRT(C85/B85)</f>
        <v>#DIV/0!</v>
      </c>
      <c r="E85" s="232"/>
      <c r="F85" s="232"/>
      <c r="G85" s="235"/>
      <c r="H85" s="11"/>
      <c r="I85" s="4">
        <v>2</v>
      </c>
      <c r="J85" s="171"/>
      <c r="K85" s="171"/>
      <c r="L85" s="32" t="e">
        <f>+$V$16*SQRT(K85/J85)</f>
        <v>#DIV/0!</v>
      </c>
      <c r="M85" s="232"/>
      <c r="N85" s="232"/>
      <c r="O85" s="235"/>
      <c r="P85" s="106"/>
      <c r="Q85" s="99" t="e">
        <f>ABS(D85-$D$87)</f>
        <v>#DIV/0!</v>
      </c>
      <c r="R85" s="100"/>
      <c r="S85" s="104"/>
      <c r="T85" s="110"/>
      <c r="U85" s="47"/>
      <c r="V85" s="47"/>
      <c r="W85" s="41"/>
      <c r="X85" s="42"/>
      <c r="Y85" s="43"/>
      <c r="Z85" s="42"/>
      <c r="AA85" s="42"/>
      <c r="AB85" s="45"/>
      <c r="AC85" s="47"/>
      <c r="AD85" s="47"/>
      <c r="AE85" s="41"/>
    </row>
    <row r="86" spans="1:31" ht="13.5" thickBot="1">
      <c r="A86" s="5">
        <v>3</v>
      </c>
      <c r="B86" s="172"/>
      <c r="C86" s="172"/>
      <c r="D86" s="33" t="e">
        <f>+$V$16*SQRT(C86/B86)</f>
        <v>#DIV/0!</v>
      </c>
      <c r="E86" s="233"/>
      <c r="F86" s="233"/>
      <c r="G86" s="236"/>
      <c r="H86" s="11"/>
      <c r="I86" s="5">
        <v>3</v>
      </c>
      <c r="J86" s="172"/>
      <c r="K86" s="172"/>
      <c r="L86" s="33" t="e">
        <f>+$V$16*SQRT(K86/J86)</f>
        <v>#DIV/0!</v>
      </c>
      <c r="M86" s="233"/>
      <c r="N86" s="233"/>
      <c r="O86" s="236"/>
      <c r="P86" s="106"/>
      <c r="Q86" s="99" t="e">
        <f>ABS(D86-$D$87)</f>
        <v>#DIV/0!</v>
      </c>
      <c r="R86" s="100"/>
      <c r="S86" s="104"/>
      <c r="T86" s="110"/>
      <c r="U86" s="47"/>
      <c r="V86" s="47"/>
      <c r="W86" s="41"/>
      <c r="X86" s="42"/>
      <c r="Y86" s="43"/>
      <c r="Z86" s="42"/>
      <c r="AA86" s="42"/>
      <c r="AB86" s="45"/>
      <c r="AC86" s="47"/>
      <c r="AD86" s="47"/>
      <c r="AE86" s="41"/>
    </row>
    <row r="87" spans="1:31" ht="12.75">
      <c r="A87" s="106"/>
      <c r="B87" s="102"/>
      <c r="C87" s="107"/>
      <c r="D87" s="108" t="e">
        <f>AVERAGE(D84:D86)</f>
        <v>#DIV/0!</v>
      </c>
      <c r="E87" s="109"/>
      <c r="F87" s="106"/>
      <c r="G87" s="102"/>
      <c r="H87" s="48"/>
      <c r="I87" s="106"/>
      <c r="J87" s="102"/>
      <c r="K87" s="107"/>
      <c r="L87" s="108" t="e">
        <f>AVERAGE(L84:L86)</f>
        <v>#DIV/0!</v>
      </c>
      <c r="M87" s="109"/>
      <c r="N87" s="106"/>
      <c r="O87" s="50"/>
      <c r="P87" s="106"/>
      <c r="Q87" s="99" t="e">
        <f>ABS(L84-$L$87)</f>
        <v>#DIV/0!</v>
      </c>
      <c r="R87" s="110"/>
      <c r="S87" s="111"/>
      <c r="T87" s="108"/>
      <c r="U87" s="48"/>
      <c r="V87" s="48"/>
      <c r="W87" s="45"/>
      <c r="X87" s="48"/>
      <c r="Y87" s="48"/>
      <c r="Z87" s="45"/>
      <c r="AA87" s="49"/>
      <c r="AB87" s="50"/>
      <c r="AC87" s="48"/>
      <c r="AD87" s="48"/>
      <c r="AE87" s="50"/>
    </row>
    <row r="88" spans="1:31" ht="13.5" thickBot="1">
      <c r="A88" s="54"/>
      <c r="B88" s="110"/>
      <c r="C88" s="114"/>
      <c r="D88" s="110"/>
      <c r="E88" s="48"/>
      <c r="F88" s="54"/>
      <c r="G88" s="45"/>
      <c r="H88" s="48"/>
      <c r="I88" s="45"/>
      <c r="J88" s="113"/>
      <c r="K88" s="48"/>
      <c r="L88" s="54"/>
      <c r="M88" s="54"/>
      <c r="N88" s="54"/>
      <c r="O88" s="54"/>
      <c r="P88" s="106"/>
      <c r="Q88" s="99" t="e">
        <f>ABS(L85-$L$87)</f>
        <v>#DIV/0!</v>
      </c>
      <c r="R88" s="110"/>
      <c r="S88" s="114"/>
      <c r="T88" s="110"/>
      <c r="U88" s="48"/>
      <c r="V88" s="54"/>
      <c r="W88" s="45"/>
      <c r="X88" s="48"/>
      <c r="Y88" s="45"/>
      <c r="Z88" s="113"/>
      <c r="AA88" s="48"/>
      <c r="AB88" s="48"/>
      <c r="AC88" s="48"/>
      <c r="AD88" s="48"/>
      <c r="AE88" s="48"/>
    </row>
    <row r="89" spans="1:31" ht="12.75">
      <c r="A89" s="54"/>
      <c r="B89" s="115" t="e">
        <f>(AVERAGE(B84:B86,J84:J86))*0.05</f>
        <v>#DIV/0!</v>
      </c>
      <c r="C89" s="100"/>
      <c r="D89" s="100"/>
      <c r="E89" s="54"/>
      <c r="F89" s="54"/>
      <c r="G89" s="54"/>
      <c r="H89" s="240" t="s">
        <v>40</v>
      </c>
      <c r="I89" s="241"/>
      <c r="J89" s="241"/>
      <c r="K89" s="241"/>
      <c r="L89" s="252" t="e">
        <f>AVERAGE(D84:D86,L84:L86)</f>
        <v>#DIV/0!</v>
      </c>
      <c r="M89" s="253"/>
      <c r="N89" s="116"/>
      <c r="O89" s="54"/>
      <c r="P89" s="106"/>
      <c r="Q89" s="99" t="e">
        <f>ABS(L86-$L$87)</f>
        <v>#DIV/0!</v>
      </c>
      <c r="R89" s="117"/>
      <c r="S89" s="118"/>
      <c r="T89" s="100"/>
      <c r="U89" s="120"/>
      <c r="V89" s="120"/>
      <c r="W89" s="54"/>
      <c r="X89" s="120"/>
      <c r="Y89" s="121"/>
      <c r="Z89" s="122"/>
      <c r="AA89" s="237"/>
      <c r="AB89" s="237"/>
      <c r="AC89" s="237"/>
      <c r="AD89" s="116"/>
      <c r="AE89" s="48"/>
    </row>
    <row r="90" spans="1:31" ht="13.5" thickBot="1">
      <c r="A90" s="54"/>
      <c r="B90" s="100"/>
      <c r="C90" s="100"/>
      <c r="D90" s="100"/>
      <c r="E90" s="54"/>
      <c r="F90" s="54"/>
      <c r="G90" s="54"/>
      <c r="H90" s="242"/>
      <c r="I90" s="243"/>
      <c r="J90" s="243"/>
      <c r="K90" s="243"/>
      <c r="L90" s="254"/>
      <c r="M90" s="255"/>
      <c r="N90" s="123"/>
      <c r="O90" s="54"/>
      <c r="P90" s="106"/>
      <c r="Q90" s="117"/>
      <c r="R90" s="117"/>
      <c r="S90" s="100"/>
      <c r="T90" s="100"/>
      <c r="U90" s="54"/>
      <c r="V90" s="54"/>
      <c r="W90" s="54"/>
      <c r="X90" s="54"/>
      <c r="Y90" s="48"/>
      <c r="Z90" s="226"/>
      <c r="AA90" s="226"/>
      <c r="AB90" s="226"/>
      <c r="AC90" s="226"/>
      <c r="AD90" s="123"/>
      <c r="AE90" s="48"/>
    </row>
    <row r="91" spans="1:31" ht="12.75">
      <c r="A91" s="125"/>
      <c r="B91" s="125"/>
      <c r="C91" s="54"/>
      <c r="D91" s="54"/>
      <c r="E91" s="54"/>
      <c r="F91" s="54"/>
      <c r="G91" s="54"/>
      <c r="H91" s="54"/>
      <c r="I91" s="54"/>
      <c r="J91" s="48"/>
      <c r="K91" s="48"/>
      <c r="L91" s="54"/>
      <c r="M91" s="54"/>
      <c r="N91" s="54"/>
      <c r="O91" s="54"/>
      <c r="P91" s="54"/>
      <c r="Q91" s="125"/>
      <c r="R91" s="125"/>
      <c r="S91" s="54"/>
      <c r="T91" s="54"/>
      <c r="U91" s="54"/>
      <c r="V91" s="54"/>
      <c r="W91" s="54"/>
      <c r="X91" s="54"/>
      <c r="Y91" s="48"/>
      <c r="Z91" s="48"/>
      <c r="AA91" s="48"/>
      <c r="AB91" s="48"/>
      <c r="AC91" s="48"/>
      <c r="AD91" s="48"/>
      <c r="AE91" s="48"/>
    </row>
    <row r="92" spans="1:31" ht="13.5" thickBot="1">
      <c r="A92" s="125"/>
      <c r="B92" s="125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125"/>
      <c r="R92" s="125"/>
      <c r="S92" s="54"/>
      <c r="T92" s="54"/>
      <c r="U92" s="54"/>
      <c r="V92" s="54"/>
      <c r="W92" s="54"/>
      <c r="X92" s="54"/>
      <c r="Y92" s="221"/>
      <c r="Z92" s="221"/>
      <c r="AA92" s="221"/>
      <c r="AB92" s="221"/>
      <c r="AC92" s="222"/>
      <c r="AD92" s="222"/>
      <c r="AE92" s="48"/>
    </row>
    <row r="93" spans="1:31" ht="15">
      <c r="A93" s="126" t="s">
        <v>16</v>
      </c>
      <c r="B93" s="127"/>
      <c r="C93" s="127"/>
      <c r="D93" s="127"/>
      <c r="E93" s="127"/>
      <c r="F93" s="127"/>
      <c r="G93" s="128"/>
      <c r="H93" s="127"/>
      <c r="I93" s="260" t="s">
        <v>35</v>
      </c>
      <c r="J93" s="261"/>
      <c r="K93" s="262"/>
      <c r="L93" s="54"/>
      <c r="M93" s="54"/>
      <c r="N93" s="54"/>
      <c r="O93" s="54"/>
      <c r="P93" s="54"/>
      <c r="Q93" s="248" t="s">
        <v>9</v>
      </c>
      <c r="R93" s="249"/>
      <c r="S93" s="229" t="s">
        <v>53</v>
      </c>
      <c r="T93" s="229"/>
      <c r="U93" s="229"/>
      <c r="V93" s="229"/>
      <c r="W93" s="229"/>
      <c r="X93" s="229"/>
      <c r="Y93" s="230"/>
      <c r="Z93" s="48"/>
      <c r="AA93" s="48"/>
      <c r="AB93" s="48"/>
      <c r="AC93" s="48"/>
      <c r="AD93" s="48"/>
      <c r="AE93" s="48"/>
    </row>
    <row r="94" spans="1:31" ht="16.5" thickBot="1">
      <c r="A94" s="82"/>
      <c r="B94" s="83"/>
      <c r="C94" s="83"/>
      <c r="D94" s="83"/>
      <c r="E94" s="83"/>
      <c r="F94" s="83"/>
      <c r="G94" s="84"/>
      <c r="H94" s="48"/>
      <c r="I94" s="263"/>
      <c r="J94" s="227"/>
      <c r="K94" s="228"/>
      <c r="L94" s="54"/>
      <c r="M94" s="54"/>
      <c r="N94" s="54"/>
      <c r="O94" s="54"/>
      <c r="P94" s="54"/>
      <c r="Q94" s="250"/>
      <c r="R94" s="251"/>
      <c r="S94" s="48" t="s">
        <v>27</v>
      </c>
      <c r="T94" s="48"/>
      <c r="U94" s="48"/>
      <c r="V94" s="48"/>
      <c r="W94" s="48"/>
      <c r="X94" s="48"/>
      <c r="Y94" s="131"/>
      <c r="Z94" s="54"/>
      <c r="AA94" s="54"/>
      <c r="AB94" s="54"/>
      <c r="AC94" s="54"/>
      <c r="AD94" s="54"/>
      <c r="AE94" s="48"/>
    </row>
    <row r="95" spans="1:31" ht="12.75">
      <c r="A95" s="264"/>
      <c r="B95" s="265"/>
      <c r="C95" s="133"/>
      <c r="D95" s="133"/>
      <c r="E95" s="133"/>
      <c r="F95" s="133"/>
      <c r="G95" s="134"/>
      <c r="H95" s="133"/>
      <c r="I95" s="132"/>
      <c r="J95" s="133"/>
      <c r="K95" s="134"/>
      <c r="L95" s="90"/>
      <c r="M95" s="90"/>
      <c r="N95" s="90"/>
      <c r="O95" s="90"/>
      <c r="P95" s="90"/>
      <c r="Q95" s="129"/>
      <c r="R95" s="130"/>
      <c r="S95" s="256" t="s">
        <v>25</v>
      </c>
      <c r="T95" s="256"/>
      <c r="U95" s="256"/>
      <c r="V95" s="256"/>
      <c r="W95" s="256"/>
      <c r="X95" s="256"/>
      <c r="Y95" s="257"/>
      <c r="Z95" s="90"/>
      <c r="AA95" s="90"/>
      <c r="AB95" s="90"/>
      <c r="AC95" s="90"/>
      <c r="AD95" s="90"/>
      <c r="AE95" s="133"/>
    </row>
    <row r="96" spans="1:31" ht="13.5" thickBot="1">
      <c r="A96" s="135"/>
      <c r="B96" s="57"/>
      <c r="C96" s="57"/>
      <c r="D96" s="57"/>
      <c r="E96" s="57"/>
      <c r="F96" s="57"/>
      <c r="G96" s="73"/>
      <c r="H96" s="57"/>
      <c r="I96" s="135"/>
      <c r="J96" s="57"/>
      <c r="K96" s="73"/>
      <c r="L96" s="36"/>
      <c r="M96" s="36"/>
      <c r="N96" s="36"/>
      <c r="O96" s="36"/>
      <c r="P96" s="36"/>
      <c r="Q96" s="82"/>
      <c r="R96" s="83"/>
      <c r="S96" s="227" t="s">
        <v>26</v>
      </c>
      <c r="T96" s="227"/>
      <c r="U96" s="227"/>
      <c r="V96" s="227"/>
      <c r="W96" s="227"/>
      <c r="X96" s="227"/>
      <c r="Y96" s="228"/>
      <c r="Z96" s="36"/>
      <c r="AA96" s="36"/>
      <c r="AB96" s="36"/>
      <c r="AC96" s="36"/>
      <c r="AD96" s="36"/>
      <c r="AE96" s="57"/>
    </row>
    <row r="97" spans="1:31" ht="12.75">
      <c r="A97" s="67" t="s">
        <v>20</v>
      </c>
      <c r="B97" s="48"/>
      <c r="C97" s="48"/>
      <c r="D97" s="48"/>
      <c r="E97" s="48"/>
      <c r="F97" s="170"/>
      <c r="G97" s="62" t="s">
        <v>21</v>
      </c>
      <c r="H97" s="48"/>
      <c r="I97" s="67"/>
      <c r="J97" s="48"/>
      <c r="K97" s="62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48"/>
    </row>
    <row r="98" spans="1:31" ht="12.75">
      <c r="A98" s="67"/>
      <c r="B98" s="48"/>
      <c r="C98" s="48"/>
      <c r="D98" s="48"/>
      <c r="E98" s="48"/>
      <c r="F98" s="48"/>
      <c r="G98" s="62"/>
      <c r="H98" s="48"/>
      <c r="I98" s="67"/>
      <c r="J98" s="48"/>
      <c r="K98" s="62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48"/>
    </row>
    <row r="99" spans="1:31" ht="12.75">
      <c r="A99" s="136" t="s">
        <v>28</v>
      </c>
      <c r="B99" s="48"/>
      <c r="C99" s="48"/>
      <c r="D99" s="48"/>
      <c r="E99" s="48"/>
      <c r="F99" s="48"/>
      <c r="G99" s="62"/>
      <c r="H99" s="48"/>
      <c r="I99" s="67"/>
      <c r="J99" s="137" t="str">
        <f>IF(S84=0,"positivo","negativo")</f>
        <v>positivo</v>
      </c>
      <c r="K99" s="62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48"/>
    </row>
    <row r="100" spans="1:31" ht="12.75">
      <c r="A100" s="138"/>
      <c r="B100" s="48"/>
      <c r="C100" s="48"/>
      <c r="D100" s="48"/>
      <c r="E100" s="48"/>
      <c r="F100" s="48"/>
      <c r="G100" s="62"/>
      <c r="H100" s="48"/>
      <c r="I100" s="67"/>
      <c r="J100" s="48"/>
      <c r="K100" s="62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48"/>
    </row>
    <row r="101" spans="1:31" ht="12.75">
      <c r="A101" s="67" t="s">
        <v>31</v>
      </c>
      <c r="B101" s="48"/>
      <c r="C101" s="48"/>
      <c r="D101" s="48"/>
      <c r="E101" s="48"/>
      <c r="F101" s="139" t="e">
        <f>ABS(D87-L87)</f>
        <v>#DIV/0!</v>
      </c>
      <c r="G101" s="62"/>
      <c r="H101" s="48"/>
      <c r="I101" s="67"/>
      <c r="J101" s="140" t="e">
        <f>IF(F101&lt;=0.01,"positivo","negativo")</f>
        <v>#DIV/0!</v>
      </c>
      <c r="K101" s="62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48"/>
    </row>
    <row r="102" spans="1:31" ht="12.75">
      <c r="A102" s="67"/>
      <c r="B102" s="48"/>
      <c r="C102" s="48"/>
      <c r="D102" s="48"/>
      <c r="E102" s="48"/>
      <c r="F102" s="48"/>
      <c r="G102" s="62"/>
      <c r="H102" s="48"/>
      <c r="I102" s="67"/>
      <c r="J102" s="48"/>
      <c r="K102" s="62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48"/>
    </row>
    <row r="103" spans="1:31" ht="12.75">
      <c r="A103" s="67" t="s">
        <v>29</v>
      </c>
      <c r="B103" s="48"/>
      <c r="C103" s="48"/>
      <c r="D103" s="48"/>
      <c r="E103" s="48"/>
      <c r="F103" s="170"/>
      <c r="G103" s="62" t="s">
        <v>17</v>
      </c>
      <c r="H103" s="48"/>
      <c r="I103" s="67"/>
      <c r="J103" s="140" t="str">
        <f>IF(F103&lt;=0.5,"positivo","negativo")</f>
        <v>positivo</v>
      </c>
      <c r="K103" s="62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48"/>
    </row>
    <row r="104" spans="1:31" ht="12.75">
      <c r="A104" s="67"/>
      <c r="B104" s="48"/>
      <c r="C104" s="48"/>
      <c r="D104" s="48"/>
      <c r="E104" s="48"/>
      <c r="F104" s="48"/>
      <c r="G104" s="62"/>
      <c r="H104" s="48"/>
      <c r="I104" s="67"/>
      <c r="J104" s="48"/>
      <c r="K104" s="62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48"/>
    </row>
    <row r="105" spans="1:31" ht="12.75">
      <c r="A105" s="67" t="s">
        <v>30</v>
      </c>
      <c r="B105" s="48"/>
      <c r="C105" s="48"/>
      <c r="D105" s="48"/>
      <c r="E105" s="48"/>
      <c r="F105" s="141">
        <f>(MAX(B84:B86,J84:J86))-(MIN(B84:B86,J84:J86))</f>
        <v>0</v>
      </c>
      <c r="G105" s="62" t="str">
        <f>C83</f>
        <v>Pa</v>
      </c>
      <c r="H105" s="48"/>
      <c r="I105" s="67"/>
      <c r="J105" s="140" t="e">
        <f>IF(F105&lt;=B89,"positivo","negativo")</f>
        <v>#DIV/0!</v>
      </c>
      <c r="K105" s="62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48"/>
    </row>
    <row r="106" spans="1:31" ht="13.5" thickBot="1">
      <c r="A106" s="82"/>
      <c r="B106" s="83"/>
      <c r="C106" s="83"/>
      <c r="D106" s="83"/>
      <c r="E106" s="83"/>
      <c r="F106" s="83"/>
      <c r="G106" s="84"/>
      <c r="H106" s="83"/>
      <c r="I106" s="82"/>
      <c r="J106" s="83"/>
      <c r="K106" s="8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48"/>
    </row>
    <row r="107" spans="1:31" ht="24" customHeight="1" thickBo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219" t="s">
        <v>2</v>
      </c>
      <c r="T107" s="220"/>
      <c r="U107" s="223"/>
      <c r="V107" s="224"/>
      <c r="W107" s="225"/>
      <c r="X107" s="54"/>
      <c r="Y107" s="54"/>
      <c r="Z107" s="54"/>
      <c r="AA107" s="54"/>
      <c r="AB107" s="54"/>
      <c r="AC107" s="54"/>
      <c r="AD107" s="54"/>
      <c r="AE107" s="48"/>
    </row>
    <row r="108" spans="1:31" ht="12.7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48"/>
    </row>
  </sheetData>
  <sheetProtection password="F0E2" sheet="1"/>
  <mergeCells count="93">
    <mergeCell ref="S107:T107"/>
    <mergeCell ref="U107:W107"/>
    <mergeCell ref="I93:K94"/>
    <mergeCell ref="Q93:R94"/>
    <mergeCell ref="S93:Y93"/>
    <mergeCell ref="A95:B95"/>
    <mergeCell ref="S95:Y95"/>
    <mergeCell ref="S96:Y96"/>
    <mergeCell ref="H89:K90"/>
    <mergeCell ref="L89:M90"/>
    <mergeCell ref="AA89:AC89"/>
    <mergeCell ref="Z90:AC90"/>
    <mergeCell ref="Y92:AB92"/>
    <mergeCell ref="AC92:AD92"/>
    <mergeCell ref="E84:E86"/>
    <mergeCell ref="F84:F86"/>
    <mergeCell ref="G84:G86"/>
    <mergeCell ref="M84:M86"/>
    <mergeCell ref="N84:N86"/>
    <mergeCell ref="O84:O86"/>
    <mergeCell ref="A80:G80"/>
    <mergeCell ref="I80:O80"/>
    <mergeCell ref="Q80:W80"/>
    <mergeCell ref="Y80:AE80"/>
    <mergeCell ref="E81:F81"/>
    <mergeCell ref="M81:N81"/>
    <mergeCell ref="I64:K65"/>
    <mergeCell ref="Q64:R65"/>
    <mergeCell ref="S64:Y64"/>
    <mergeCell ref="A66:B66"/>
    <mergeCell ref="S66:Y66"/>
    <mergeCell ref="S67:Y67"/>
    <mergeCell ref="O55:O57"/>
    <mergeCell ref="H60:K61"/>
    <mergeCell ref="L60:M61"/>
    <mergeCell ref="AA60:AC60"/>
    <mergeCell ref="Z61:AC61"/>
    <mergeCell ref="Y63:AB63"/>
    <mergeCell ref="AC63:AD63"/>
    <mergeCell ref="E52:F52"/>
    <mergeCell ref="M52:N52"/>
    <mergeCell ref="E55:E57"/>
    <mergeCell ref="F55:F57"/>
    <mergeCell ref="G55:G57"/>
    <mergeCell ref="M55:M57"/>
    <mergeCell ref="N55:N57"/>
    <mergeCell ref="A37:B37"/>
    <mergeCell ref="S37:Y37"/>
    <mergeCell ref="S38:Y38"/>
    <mergeCell ref="A51:G51"/>
    <mergeCell ref="I51:O51"/>
    <mergeCell ref="Q51:W51"/>
    <mergeCell ref="Y51:AE51"/>
    <mergeCell ref="H32:K33"/>
    <mergeCell ref="L32:M33"/>
    <mergeCell ref="AA32:AC32"/>
    <mergeCell ref="Z33:AC33"/>
    <mergeCell ref="I35:K36"/>
    <mergeCell ref="Q35:R36"/>
    <mergeCell ref="S35:Y35"/>
    <mergeCell ref="E27:E29"/>
    <mergeCell ref="F27:F29"/>
    <mergeCell ref="G27:G29"/>
    <mergeCell ref="M27:M29"/>
    <mergeCell ref="N27:N29"/>
    <mergeCell ref="O27:O29"/>
    <mergeCell ref="A23:G23"/>
    <mergeCell ref="I23:O23"/>
    <mergeCell ref="Q23:W23"/>
    <mergeCell ref="Y23:AE23"/>
    <mergeCell ref="E24:F24"/>
    <mergeCell ref="M24:N24"/>
    <mergeCell ref="S18:U18"/>
    <mergeCell ref="Y18:Z18"/>
    <mergeCell ref="AA18:AB18"/>
    <mergeCell ref="Y19:Z19"/>
    <mergeCell ref="AA19:AB19"/>
    <mergeCell ref="S20:U20"/>
    <mergeCell ref="V20:W20"/>
    <mergeCell ref="Y20:Z20"/>
    <mergeCell ref="AA20:AB20"/>
    <mergeCell ref="Y14:Z14"/>
    <mergeCell ref="AA14:AB14"/>
    <mergeCell ref="Y15:Z15"/>
    <mergeCell ref="AA15:AB15"/>
    <mergeCell ref="A16:H16"/>
    <mergeCell ref="S16:U16"/>
    <mergeCell ref="A1:AE2"/>
    <mergeCell ref="A3:AE5"/>
    <mergeCell ref="B7:C7"/>
    <mergeCell ref="W8:AA8"/>
    <mergeCell ref="Y13:Z13"/>
    <mergeCell ref="AA13:AB13"/>
  </mergeCells>
  <printOptions horizontalCentered="1" verticalCentered="1"/>
  <pageMargins left="0.2" right="0" top="0.3937007874015748" bottom="0.3937007874015748" header="0.17" footer="0.39"/>
  <pageSetup horizontalDpi="600" verticalDpi="600" orientation="landscape" paperSize="9" scale="65" r:id="rId4"/>
  <rowBreaks count="1" manualBreakCount="1">
    <brk id="48" max="25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08"/>
  <sheetViews>
    <sheetView zoomScale="85" zoomScaleNormal="85" zoomScaleSheetLayoutView="75" zoomScalePageLayoutView="0" workbookViewId="0" topLeftCell="A1">
      <selection activeCell="A1" sqref="A1:IV16384"/>
    </sheetView>
  </sheetViews>
  <sheetFormatPr defaultColWidth="9.140625" defaultRowHeight="12.75"/>
  <cols>
    <col min="1" max="1" width="6.8515625" style="15" customWidth="1"/>
    <col min="2" max="3" width="7.140625" style="15" customWidth="1"/>
    <col min="4" max="4" width="8.8515625" style="15" customWidth="1"/>
    <col min="5" max="5" width="10.28125" style="15" customWidth="1"/>
    <col min="6" max="6" width="7.8515625" style="15" customWidth="1"/>
    <col min="7" max="7" width="8.140625" style="15" customWidth="1"/>
    <col min="8" max="8" width="0.85546875" style="15" customWidth="1"/>
    <col min="9" max="9" width="6.8515625" style="15" customWidth="1"/>
    <col min="10" max="10" width="13.00390625" style="15" customWidth="1"/>
    <col min="11" max="11" width="9.140625" style="15" customWidth="1"/>
    <col min="12" max="12" width="8.57421875" style="15" customWidth="1"/>
    <col min="13" max="14" width="6.57421875" style="15" customWidth="1"/>
    <col min="15" max="15" width="8.140625" style="15" customWidth="1"/>
    <col min="16" max="16" width="6.28125" style="15" customWidth="1"/>
    <col min="17" max="17" width="9.00390625" style="15" customWidth="1"/>
    <col min="18" max="18" width="4.28125" style="15" customWidth="1"/>
    <col min="19" max="19" width="7.140625" style="15" customWidth="1"/>
    <col min="20" max="20" width="4.28125" style="15" customWidth="1"/>
    <col min="21" max="21" width="16.28125" style="15" customWidth="1"/>
    <col min="22" max="22" width="9.8515625" style="15" customWidth="1"/>
    <col min="23" max="23" width="9.7109375" style="15" customWidth="1"/>
    <col min="24" max="24" width="2.28125" style="15" customWidth="1"/>
    <col min="25" max="25" width="6.28125" style="15" customWidth="1"/>
    <col min="26" max="26" width="11.421875" style="15" customWidth="1"/>
    <col min="27" max="28" width="7.57421875" style="15" customWidth="1"/>
    <col min="29" max="29" width="3.8515625" style="15" customWidth="1"/>
    <col min="30" max="30" width="5.8515625" style="15" customWidth="1"/>
    <col min="31" max="31" width="2.7109375" style="7" customWidth="1"/>
    <col min="32" max="16384" width="9.140625" style="15" customWidth="1"/>
  </cols>
  <sheetData>
    <row r="1" spans="1:31" ht="18.75" customHeight="1">
      <c r="A1" s="176" t="s">
        <v>69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8"/>
    </row>
    <row r="2" spans="1:31" ht="27" customHeight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1"/>
    </row>
    <row r="3" spans="1:31" ht="18" customHeight="1">
      <c r="A3" s="190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2"/>
    </row>
    <row r="4" spans="1:31" s="16" customFormat="1" ht="14.25" customHeight="1">
      <c r="A4" s="193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5"/>
    </row>
    <row r="5" spans="1:31" s="16" customFormat="1" ht="14.25" customHeight="1" thickBot="1">
      <c r="A5" s="196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8"/>
    </row>
    <row r="6" spans="1:31" s="16" customFormat="1" ht="12.75" customHeight="1" thickBo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2"/>
    </row>
    <row r="7" spans="1:31" ht="14.25" customHeight="1" thickBot="1">
      <c r="A7" s="17" t="s">
        <v>0</v>
      </c>
      <c r="B7" s="182"/>
      <c r="C7" s="183"/>
      <c r="D7" s="54"/>
      <c r="E7" s="34"/>
      <c r="F7" s="48"/>
      <c r="G7" s="48"/>
      <c r="H7" s="34"/>
      <c r="I7" s="48"/>
      <c r="J7" s="48"/>
      <c r="K7" s="48"/>
      <c r="L7" s="48"/>
      <c r="M7" s="48"/>
      <c r="N7" s="48"/>
      <c r="O7" s="48"/>
      <c r="P7" s="48"/>
      <c r="Q7" s="48"/>
      <c r="R7" s="54"/>
      <c r="S7" s="54"/>
      <c r="T7" s="54"/>
      <c r="U7" s="54"/>
      <c r="V7" s="54"/>
      <c r="W7" s="55"/>
      <c r="X7" s="54"/>
      <c r="Y7" s="54"/>
      <c r="Z7" s="54"/>
      <c r="AA7" s="54"/>
      <c r="AB7" s="54"/>
      <c r="AC7" s="54"/>
      <c r="AD7" s="54"/>
      <c r="AE7" s="48"/>
    </row>
    <row r="8" spans="1:31" ht="14.25" customHeight="1" thickBot="1">
      <c r="A8" s="53"/>
      <c r="B8" s="56"/>
      <c r="C8" s="56"/>
      <c r="D8" s="54"/>
      <c r="E8" s="34"/>
      <c r="F8" s="48"/>
      <c r="G8" s="48"/>
      <c r="H8" s="34"/>
      <c r="I8" s="48"/>
      <c r="J8" s="48"/>
      <c r="K8" s="48"/>
      <c r="L8" s="48"/>
      <c r="M8" s="48"/>
      <c r="N8" s="48"/>
      <c r="O8" s="48"/>
      <c r="P8" s="48"/>
      <c r="Q8" s="48"/>
      <c r="R8" s="54"/>
      <c r="S8" s="54"/>
      <c r="T8" s="54"/>
      <c r="U8" s="54" t="s">
        <v>13</v>
      </c>
      <c r="V8" s="54"/>
      <c r="W8" s="184"/>
      <c r="X8" s="185"/>
      <c r="Y8" s="185"/>
      <c r="Z8" s="185"/>
      <c r="AA8" s="186"/>
      <c r="AB8" s="54"/>
      <c r="AC8" s="54"/>
      <c r="AD8" s="54"/>
      <c r="AE8" s="48"/>
    </row>
    <row r="9" spans="1:31" ht="14.25" customHeight="1">
      <c r="A9" s="53"/>
      <c r="B9" s="56"/>
      <c r="C9" s="56"/>
      <c r="D9" s="54"/>
      <c r="E9" s="34"/>
      <c r="F9" s="48"/>
      <c r="G9" s="48"/>
      <c r="H9" s="34"/>
      <c r="I9" s="48"/>
      <c r="J9" s="48"/>
      <c r="K9" s="48"/>
      <c r="L9" s="48"/>
      <c r="M9" s="48"/>
      <c r="N9" s="48"/>
      <c r="O9" s="48"/>
      <c r="P9" s="48"/>
      <c r="Q9" s="48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48"/>
    </row>
    <row r="10" spans="1:31" ht="14.25" customHeight="1" thickBot="1">
      <c r="A10" s="53"/>
      <c r="B10" s="53"/>
      <c r="C10" s="54"/>
      <c r="D10" s="54"/>
      <c r="E10" s="34"/>
      <c r="F10" s="48"/>
      <c r="G10" s="48"/>
      <c r="H10" s="34"/>
      <c r="I10" s="48"/>
      <c r="J10" s="48"/>
      <c r="K10" s="48"/>
      <c r="L10" s="48"/>
      <c r="M10" s="48"/>
      <c r="N10" s="48"/>
      <c r="O10" s="48"/>
      <c r="P10" s="48"/>
      <c r="Q10" s="48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48"/>
    </row>
    <row r="11" spans="1:31" ht="17.25" customHeight="1" thickBot="1">
      <c r="A11" s="54"/>
      <c r="B11" s="54"/>
      <c r="C11" s="54"/>
      <c r="D11" s="36"/>
      <c r="E11" s="57"/>
      <c r="F11" s="57"/>
      <c r="G11" s="57"/>
      <c r="H11" s="57"/>
      <c r="I11" s="57"/>
      <c r="J11" s="57"/>
      <c r="K11" s="57"/>
      <c r="L11" s="57"/>
      <c r="M11" s="57"/>
      <c r="N11" s="48"/>
      <c r="O11" s="48"/>
      <c r="P11" s="48"/>
      <c r="Q11" s="48"/>
      <c r="R11" s="54"/>
      <c r="S11" s="58" t="s">
        <v>41</v>
      </c>
      <c r="T11" s="59"/>
      <c r="U11" s="59"/>
      <c r="V11" s="59"/>
      <c r="W11" s="59"/>
      <c r="X11" s="59"/>
      <c r="Y11" s="59"/>
      <c r="Z11" s="59"/>
      <c r="AA11" s="59"/>
      <c r="AB11" s="60"/>
      <c r="AC11" s="54"/>
      <c r="AD11" s="54"/>
      <c r="AE11" s="48"/>
    </row>
    <row r="12" spans="1:31" ht="17.25" customHeight="1">
      <c r="A12" s="54"/>
      <c r="B12" s="54"/>
      <c r="C12" s="54"/>
      <c r="D12" s="36"/>
      <c r="E12" s="57"/>
      <c r="F12" s="57"/>
      <c r="G12" s="57"/>
      <c r="H12" s="57"/>
      <c r="I12" s="57"/>
      <c r="J12" s="57"/>
      <c r="K12" s="57"/>
      <c r="L12" s="57"/>
      <c r="M12" s="57"/>
      <c r="N12" s="48"/>
      <c r="O12" s="48"/>
      <c r="P12" s="48"/>
      <c r="Q12" s="48"/>
      <c r="R12" s="54"/>
      <c r="S12" s="61"/>
      <c r="T12" s="48"/>
      <c r="U12" s="48"/>
      <c r="V12" s="48"/>
      <c r="W12" s="48"/>
      <c r="X12" s="48"/>
      <c r="Y12" s="48"/>
      <c r="Z12" s="48"/>
      <c r="AA12" s="48"/>
      <c r="AB12" s="62"/>
      <c r="AC12" s="54"/>
      <c r="AD12" s="54"/>
      <c r="AE12" s="48"/>
    </row>
    <row r="13" spans="1:31" ht="17.25" customHeight="1">
      <c r="A13" s="54"/>
      <c r="B13" s="54"/>
      <c r="C13" s="54"/>
      <c r="D13" s="36"/>
      <c r="E13" s="57"/>
      <c r="F13" s="57"/>
      <c r="G13" s="57"/>
      <c r="H13" s="57"/>
      <c r="I13" s="57"/>
      <c r="J13" s="57"/>
      <c r="K13" s="57"/>
      <c r="L13" s="57"/>
      <c r="M13" s="57"/>
      <c r="N13" s="48"/>
      <c r="O13" s="48"/>
      <c r="P13" s="48"/>
      <c r="Q13" s="48"/>
      <c r="R13" s="54"/>
      <c r="S13" s="63"/>
      <c r="T13" s="64"/>
      <c r="U13" s="64"/>
      <c r="V13" s="48"/>
      <c r="W13" s="48"/>
      <c r="X13" s="48"/>
      <c r="Y13" s="203" t="s">
        <v>14</v>
      </c>
      <c r="Z13" s="203"/>
      <c r="AA13" s="266">
        <f>'Dp 5ms'!$AA$13:$AB$13</f>
        <v>0</v>
      </c>
      <c r="AB13" s="267"/>
      <c r="AC13" s="54"/>
      <c r="AD13" s="54"/>
      <c r="AE13" s="48"/>
    </row>
    <row r="14" spans="1:31" ht="17.25" customHeight="1">
      <c r="A14" s="65"/>
      <c r="B14" s="65"/>
      <c r="C14" s="36"/>
      <c r="D14" s="36"/>
      <c r="E14" s="57"/>
      <c r="F14" s="57"/>
      <c r="G14" s="57"/>
      <c r="H14" s="57"/>
      <c r="I14" s="57"/>
      <c r="J14" s="48"/>
      <c r="K14" s="48"/>
      <c r="L14" s="48"/>
      <c r="M14" s="48"/>
      <c r="N14" s="48"/>
      <c r="O14" s="48"/>
      <c r="P14" s="48"/>
      <c r="Q14" s="48"/>
      <c r="R14" s="54"/>
      <c r="S14" s="63"/>
      <c r="T14" s="64"/>
      <c r="U14" s="64" t="s">
        <v>42</v>
      </c>
      <c r="V14" s="165">
        <f>'Dp 5ms'!$V$14</f>
        <v>0</v>
      </c>
      <c r="W14" s="48"/>
      <c r="X14" s="48"/>
      <c r="Y14" s="204" t="s">
        <v>7</v>
      </c>
      <c r="Z14" s="204"/>
      <c r="AA14" s="266">
        <f>'Dp 5ms'!$AA$13:$AB$14</f>
        <v>0</v>
      </c>
      <c r="AB14" s="267"/>
      <c r="AC14" s="54"/>
      <c r="AD14" s="54"/>
      <c r="AE14" s="48"/>
    </row>
    <row r="15" spans="1:31" ht="19.5" customHeight="1" thickBot="1">
      <c r="A15" s="54"/>
      <c r="B15" s="54"/>
      <c r="C15" s="54"/>
      <c r="D15" s="66"/>
      <c r="E15" s="66"/>
      <c r="F15" s="66"/>
      <c r="G15" s="66"/>
      <c r="H15" s="36"/>
      <c r="I15" s="36"/>
      <c r="J15" s="54"/>
      <c r="K15" s="54"/>
      <c r="L15" s="54"/>
      <c r="M15" s="54"/>
      <c r="N15" s="54"/>
      <c r="O15" s="54"/>
      <c r="P15" s="54"/>
      <c r="Q15" s="54"/>
      <c r="R15" s="54"/>
      <c r="S15" s="67"/>
      <c r="T15" s="48"/>
      <c r="U15" s="48"/>
      <c r="V15" s="6"/>
      <c r="W15" s="48"/>
      <c r="X15" s="48"/>
      <c r="Y15" s="215" t="s">
        <v>15</v>
      </c>
      <c r="Z15" s="215"/>
      <c r="AA15" s="268">
        <f>'Dp 5ms'!$AA$13:$AB$15</f>
        <v>0</v>
      </c>
      <c r="AB15" s="269"/>
      <c r="AC15" s="54"/>
      <c r="AD15" s="54"/>
      <c r="AE15" s="48"/>
    </row>
    <row r="16" spans="1:31" ht="28.5" customHeight="1" thickBot="1">
      <c r="A16" s="187" t="s">
        <v>60</v>
      </c>
      <c r="B16" s="188"/>
      <c r="C16" s="188"/>
      <c r="D16" s="188"/>
      <c r="E16" s="188"/>
      <c r="F16" s="188"/>
      <c r="G16" s="188"/>
      <c r="H16" s="189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200" t="s">
        <v>47</v>
      </c>
      <c r="T16" s="201"/>
      <c r="U16" s="202"/>
      <c r="V16" s="169"/>
      <c r="W16" s="48"/>
      <c r="X16" s="48"/>
      <c r="Y16" s="48"/>
      <c r="Z16" s="48"/>
      <c r="AA16" s="48"/>
      <c r="AB16" s="62"/>
      <c r="AC16" s="54"/>
      <c r="AD16" s="54"/>
      <c r="AE16" s="48"/>
    </row>
    <row r="17" spans="1:31" ht="24.75" customHeight="1">
      <c r="A17" s="61"/>
      <c r="B17" s="34"/>
      <c r="C17" s="48"/>
      <c r="D17" s="48"/>
      <c r="E17" s="34"/>
      <c r="F17" s="48"/>
      <c r="G17" s="48"/>
      <c r="H17" s="70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68"/>
      <c r="T17" s="69"/>
      <c r="U17" s="69"/>
      <c r="V17" s="6"/>
      <c r="W17" s="48"/>
      <c r="X17" s="48"/>
      <c r="Y17" s="48"/>
      <c r="Z17" s="48"/>
      <c r="AA17" s="48"/>
      <c r="AB17" s="62"/>
      <c r="AC17" s="54"/>
      <c r="AD17" s="54"/>
      <c r="AE17" s="48"/>
    </row>
    <row r="18" spans="1:31" ht="27.75" customHeight="1">
      <c r="A18" s="67"/>
      <c r="B18" s="48"/>
      <c r="C18" s="48"/>
      <c r="D18" s="71" t="s">
        <v>46</v>
      </c>
      <c r="E18" s="72" t="s">
        <v>61</v>
      </c>
      <c r="F18" s="69" t="s">
        <v>8</v>
      </c>
      <c r="G18" s="72" t="s">
        <v>12</v>
      </c>
      <c r="H18" s="73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207" t="s">
        <v>57</v>
      </c>
      <c r="T18" s="203"/>
      <c r="U18" s="203"/>
      <c r="V18" s="54"/>
      <c r="W18" s="54"/>
      <c r="X18" s="48"/>
      <c r="Y18" s="203" t="s">
        <v>14</v>
      </c>
      <c r="Z18" s="203"/>
      <c r="AA18" s="270">
        <f>'Dp 5ms'!$AA$18:$AB$18</f>
        <v>0</v>
      </c>
      <c r="AB18" s="271"/>
      <c r="AC18" s="54"/>
      <c r="AD18" s="54"/>
      <c r="AE18" s="48"/>
    </row>
    <row r="19" spans="1:31" ht="27.75" customHeight="1" thickBot="1">
      <c r="A19" s="74"/>
      <c r="B19" s="75"/>
      <c r="C19" s="75"/>
      <c r="D19" s="75"/>
      <c r="E19" s="76"/>
      <c r="F19" s="77"/>
      <c r="G19" s="76"/>
      <c r="H19" s="78"/>
      <c r="I19" s="79"/>
      <c r="J19" s="79"/>
      <c r="K19" s="54"/>
      <c r="L19" s="54"/>
      <c r="M19" s="54"/>
      <c r="N19" s="54"/>
      <c r="O19" s="54"/>
      <c r="P19" s="54"/>
      <c r="Q19" s="54"/>
      <c r="R19" s="54"/>
      <c r="S19" s="67"/>
      <c r="T19" s="48"/>
      <c r="U19" s="49" t="s">
        <v>44</v>
      </c>
      <c r="V19" s="166">
        <f>'Dp 5ms'!$V$19</f>
        <v>0</v>
      </c>
      <c r="W19" s="167" t="str">
        <f>'Dp 5ms'!$W$19</f>
        <v>Pa</v>
      </c>
      <c r="X19" s="48"/>
      <c r="Y19" s="204" t="s">
        <v>7</v>
      </c>
      <c r="Z19" s="204"/>
      <c r="AA19" s="270">
        <f>'Dp 5ms'!$AA$19:$AB$19</f>
        <v>0</v>
      </c>
      <c r="AB19" s="271"/>
      <c r="AC19" s="54"/>
      <c r="AD19" s="54"/>
      <c r="AE19" s="48"/>
    </row>
    <row r="20" spans="1:31" ht="27.75" customHeight="1">
      <c r="A20" s="65"/>
      <c r="B20" s="65"/>
      <c r="C20" s="65"/>
      <c r="D20" s="80"/>
      <c r="E20" s="80"/>
      <c r="F20" s="80"/>
      <c r="G20" s="36"/>
      <c r="H20" s="36"/>
      <c r="I20" s="81"/>
      <c r="J20" s="54"/>
      <c r="K20" s="54"/>
      <c r="L20" s="44"/>
      <c r="M20" s="44"/>
      <c r="N20" s="44"/>
      <c r="O20" s="44"/>
      <c r="P20" s="54"/>
      <c r="Q20" s="54"/>
      <c r="R20" s="54"/>
      <c r="S20" s="207" t="s">
        <v>43</v>
      </c>
      <c r="T20" s="203"/>
      <c r="U20" s="203"/>
      <c r="V20" s="266" t="s">
        <v>45</v>
      </c>
      <c r="W20" s="272"/>
      <c r="X20" s="48"/>
      <c r="Y20" s="215" t="s">
        <v>15</v>
      </c>
      <c r="Z20" s="215"/>
      <c r="AA20" s="273">
        <f>'Dp 5ms'!$AA$20:$AB$20</f>
        <v>0</v>
      </c>
      <c r="AB20" s="271"/>
      <c r="AC20" s="54"/>
      <c r="AD20" s="54"/>
      <c r="AE20" s="48"/>
    </row>
    <row r="21" spans="1:31" ht="12.75">
      <c r="A21" s="65"/>
      <c r="B21" s="65"/>
      <c r="C21" s="65"/>
      <c r="D21" s="80"/>
      <c r="E21" s="80"/>
      <c r="F21" s="80"/>
      <c r="G21" s="36"/>
      <c r="H21" s="36"/>
      <c r="I21" s="81"/>
      <c r="J21" s="54"/>
      <c r="K21" s="54"/>
      <c r="L21" s="44"/>
      <c r="M21" s="44"/>
      <c r="N21" s="44"/>
      <c r="O21" s="44"/>
      <c r="P21" s="54"/>
      <c r="Q21" s="54"/>
      <c r="R21" s="54"/>
      <c r="S21" s="67"/>
      <c r="T21" s="48"/>
      <c r="U21" s="48"/>
      <c r="V21" s="48"/>
      <c r="W21" s="48"/>
      <c r="X21" s="48"/>
      <c r="Y21" s="48"/>
      <c r="Z21" s="48"/>
      <c r="AA21" s="48"/>
      <c r="AB21" s="62"/>
      <c r="AC21" s="54"/>
      <c r="AD21" s="54"/>
      <c r="AE21" s="48"/>
    </row>
    <row r="22" spans="1:31" ht="13.5" thickBot="1">
      <c r="A22" s="65"/>
      <c r="B22" s="65"/>
      <c r="C22" s="65"/>
      <c r="D22" s="80"/>
      <c r="E22" s="80"/>
      <c r="F22" s="80"/>
      <c r="G22" s="36"/>
      <c r="H22" s="36"/>
      <c r="I22" s="81"/>
      <c r="J22" s="54"/>
      <c r="K22" s="54"/>
      <c r="L22" s="44"/>
      <c r="M22" s="44"/>
      <c r="N22" s="44"/>
      <c r="O22" s="44"/>
      <c r="P22" s="54"/>
      <c r="Q22" s="54"/>
      <c r="R22" s="54"/>
      <c r="S22" s="82"/>
      <c r="T22" s="83"/>
      <c r="U22" s="83"/>
      <c r="V22" s="83"/>
      <c r="W22" s="83"/>
      <c r="X22" s="83"/>
      <c r="Y22" s="83"/>
      <c r="Z22" s="83"/>
      <c r="AA22" s="83"/>
      <c r="AB22" s="84"/>
      <c r="AC22" s="54"/>
      <c r="AD22" s="54"/>
      <c r="AE22" s="48"/>
    </row>
    <row r="23" spans="1:31" ht="21.75" customHeight="1" thickBot="1">
      <c r="A23" s="212" t="s">
        <v>18</v>
      </c>
      <c r="B23" s="213"/>
      <c r="C23" s="213"/>
      <c r="D23" s="213"/>
      <c r="E23" s="213"/>
      <c r="F23" s="213"/>
      <c r="G23" s="214"/>
      <c r="H23" s="27"/>
      <c r="I23" s="212" t="s">
        <v>19</v>
      </c>
      <c r="J23" s="213"/>
      <c r="K23" s="213"/>
      <c r="L23" s="213"/>
      <c r="M23" s="213"/>
      <c r="N23" s="213"/>
      <c r="O23" s="214"/>
      <c r="P23" s="54"/>
      <c r="Q23" s="199"/>
      <c r="R23" s="199"/>
      <c r="S23" s="199"/>
      <c r="T23" s="199"/>
      <c r="U23" s="199"/>
      <c r="V23" s="199"/>
      <c r="W23" s="199"/>
      <c r="X23" s="44"/>
      <c r="Y23" s="199"/>
      <c r="Z23" s="199"/>
      <c r="AA23" s="199"/>
      <c r="AB23" s="199"/>
      <c r="AC23" s="199"/>
      <c r="AD23" s="199"/>
      <c r="AE23" s="199"/>
    </row>
    <row r="24" spans="1:31" s="20" customFormat="1" ht="30" customHeight="1" thickBot="1">
      <c r="A24" s="12"/>
      <c r="B24" s="13" t="s">
        <v>10</v>
      </c>
      <c r="C24" s="13" t="s">
        <v>11</v>
      </c>
      <c r="D24" s="19" t="s">
        <v>3</v>
      </c>
      <c r="E24" s="258"/>
      <c r="F24" s="259"/>
      <c r="G24" s="14"/>
      <c r="H24" s="8"/>
      <c r="I24" s="12"/>
      <c r="J24" s="13" t="s">
        <v>10</v>
      </c>
      <c r="K24" s="13" t="s">
        <v>11</v>
      </c>
      <c r="L24" s="19" t="s">
        <v>3</v>
      </c>
      <c r="M24" s="258"/>
      <c r="N24" s="259"/>
      <c r="O24" s="14"/>
      <c r="P24" s="90"/>
      <c r="Q24" s="89"/>
      <c r="R24" s="90"/>
      <c r="S24" s="90"/>
      <c r="T24" s="90"/>
      <c r="U24" s="90"/>
      <c r="V24" s="90"/>
      <c r="W24" s="90"/>
      <c r="X24" s="90"/>
      <c r="Y24" s="90"/>
      <c r="Z24" s="90"/>
      <c r="AA24" s="89"/>
      <c r="AB24" s="91"/>
      <c r="AC24" s="89"/>
      <c r="AD24" s="89"/>
      <c r="AE24" s="89"/>
    </row>
    <row r="25" spans="1:31" s="18" customFormat="1" ht="27" customHeight="1">
      <c r="A25" s="21" t="s">
        <v>1</v>
      </c>
      <c r="B25" s="22" t="s">
        <v>5</v>
      </c>
      <c r="C25" s="22" t="s">
        <v>6</v>
      </c>
      <c r="D25" s="23" t="s">
        <v>4</v>
      </c>
      <c r="E25" s="24"/>
      <c r="F25" s="24"/>
      <c r="G25" s="25"/>
      <c r="H25" s="9"/>
      <c r="I25" s="21" t="s">
        <v>1</v>
      </c>
      <c r="J25" s="22" t="s">
        <v>5</v>
      </c>
      <c r="K25" s="22" t="s">
        <v>6</v>
      </c>
      <c r="L25" s="23" t="s">
        <v>4</v>
      </c>
      <c r="M25" s="24"/>
      <c r="N25" s="24"/>
      <c r="O25" s="25"/>
      <c r="P25" s="36"/>
      <c r="Q25" s="97"/>
      <c r="R25" s="36"/>
      <c r="S25" s="36"/>
      <c r="T25" s="36"/>
      <c r="U25" s="36"/>
      <c r="V25" s="36"/>
      <c r="W25" s="36"/>
      <c r="X25" s="36"/>
      <c r="Y25" s="36"/>
      <c r="Z25" s="36"/>
      <c r="AA25" s="37"/>
      <c r="AB25" s="38"/>
      <c r="AC25" s="39"/>
      <c r="AD25" s="39"/>
      <c r="AE25" s="37"/>
    </row>
    <row r="26" spans="1:31" ht="12.75">
      <c r="A26" s="1"/>
      <c r="B26" s="164" t="str">
        <f>W19</f>
        <v>Pa</v>
      </c>
      <c r="C26" s="164" t="str">
        <f>W19</f>
        <v>Pa</v>
      </c>
      <c r="D26" s="2"/>
      <c r="E26" s="2"/>
      <c r="F26" s="2"/>
      <c r="G26" s="3"/>
      <c r="H26" s="10"/>
      <c r="I26" s="1"/>
      <c r="J26" s="2" t="str">
        <f>W19</f>
        <v>Pa</v>
      </c>
      <c r="K26" s="2" t="str">
        <f>W19</f>
        <v>Pa</v>
      </c>
      <c r="L26" s="2"/>
      <c r="M26" s="2"/>
      <c r="N26" s="2"/>
      <c r="O26" s="3"/>
      <c r="P26" s="54"/>
      <c r="Q26" s="98"/>
      <c r="R26" s="98"/>
      <c r="S26" s="98"/>
      <c r="T26" s="35"/>
      <c r="U26" s="35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ht="16.5" customHeight="1">
      <c r="A27" s="4">
        <v>1</v>
      </c>
      <c r="B27" s="171"/>
      <c r="C27" s="171"/>
      <c r="D27" s="32" t="e">
        <f>+$V$16*SQRT(C27/B27)</f>
        <v>#DIV/0!</v>
      </c>
      <c r="E27" s="231"/>
      <c r="F27" s="231"/>
      <c r="G27" s="234"/>
      <c r="H27" s="11"/>
      <c r="I27" s="4">
        <v>1</v>
      </c>
      <c r="J27" s="171"/>
      <c r="K27" s="171"/>
      <c r="L27" s="32" t="e">
        <f>+$V$16*SQRT(K27/J27)</f>
        <v>#DIV/0!</v>
      </c>
      <c r="M27" s="231"/>
      <c r="N27" s="231"/>
      <c r="O27" s="234"/>
      <c r="P27" s="54"/>
      <c r="Q27" s="99" t="e">
        <f>ABS(D27-$D$30)</f>
        <v>#DIV/0!</v>
      </c>
      <c r="R27" s="100"/>
      <c r="S27" s="101">
        <f>COUNTIF(Q27:Q32,"&gt;=0,02")</f>
        <v>0</v>
      </c>
      <c r="T27" s="102"/>
      <c r="U27" s="103"/>
      <c r="V27" s="46"/>
      <c r="W27" s="41"/>
      <c r="X27" s="42"/>
      <c r="Y27" s="43"/>
      <c r="Z27" s="42"/>
      <c r="AA27" s="42"/>
      <c r="AB27" s="45"/>
      <c r="AC27" s="46"/>
      <c r="AD27" s="46"/>
      <c r="AE27" s="41"/>
    </row>
    <row r="28" spans="1:31" ht="16.5" customHeight="1">
      <c r="A28" s="4">
        <v>2</v>
      </c>
      <c r="B28" s="171"/>
      <c r="C28" s="171"/>
      <c r="D28" s="32" t="e">
        <f>+$V$16*SQRT(C28/B28)</f>
        <v>#DIV/0!</v>
      </c>
      <c r="E28" s="232"/>
      <c r="F28" s="232"/>
      <c r="G28" s="235"/>
      <c r="H28" s="11"/>
      <c r="I28" s="4">
        <v>2</v>
      </c>
      <c r="J28" s="171"/>
      <c r="K28" s="171"/>
      <c r="L28" s="32" t="e">
        <f>+$V$16*SQRT(K28/J28)</f>
        <v>#DIV/0!</v>
      </c>
      <c r="M28" s="232"/>
      <c r="N28" s="232"/>
      <c r="O28" s="235"/>
      <c r="P28" s="54"/>
      <c r="Q28" s="99" t="e">
        <f>ABS(D28-$D$30)</f>
        <v>#DIV/0!</v>
      </c>
      <c r="R28" s="100"/>
      <c r="S28" s="104"/>
      <c r="T28" s="102"/>
      <c r="U28" s="105"/>
      <c r="V28" s="47"/>
      <c r="W28" s="41"/>
      <c r="X28" s="42"/>
      <c r="Y28" s="43"/>
      <c r="Z28" s="42"/>
      <c r="AA28" s="42"/>
      <c r="AB28" s="45"/>
      <c r="AC28" s="47"/>
      <c r="AD28" s="47"/>
      <c r="AE28" s="41"/>
    </row>
    <row r="29" spans="1:31" ht="16.5" customHeight="1" thickBot="1">
      <c r="A29" s="5">
        <v>3</v>
      </c>
      <c r="B29" s="172"/>
      <c r="C29" s="172"/>
      <c r="D29" s="33" t="e">
        <f>+$V$16*SQRT(C29/B29)</f>
        <v>#DIV/0!</v>
      </c>
      <c r="E29" s="233"/>
      <c r="F29" s="233"/>
      <c r="G29" s="236"/>
      <c r="H29" s="11"/>
      <c r="I29" s="5">
        <v>3</v>
      </c>
      <c r="J29" s="172"/>
      <c r="K29" s="171"/>
      <c r="L29" s="33" t="e">
        <f>+$V$16*SQRT(K29/J29)</f>
        <v>#DIV/0!</v>
      </c>
      <c r="M29" s="233"/>
      <c r="N29" s="233"/>
      <c r="O29" s="236"/>
      <c r="P29" s="54"/>
      <c r="Q29" s="99" t="e">
        <f>ABS(D29-$D$30)</f>
        <v>#DIV/0!</v>
      </c>
      <c r="R29" s="100"/>
      <c r="S29" s="104"/>
      <c r="T29" s="102"/>
      <c r="U29" s="105"/>
      <c r="V29" s="47"/>
      <c r="W29" s="41"/>
      <c r="X29" s="42"/>
      <c r="Y29" s="43"/>
      <c r="Z29" s="42"/>
      <c r="AA29" s="42"/>
      <c r="AB29" s="45"/>
      <c r="AC29" s="47"/>
      <c r="AD29" s="47"/>
      <c r="AE29" s="41"/>
    </row>
    <row r="30" spans="1:31" ht="12.75">
      <c r="A30" s="106"/>
      <c r="B30" s="102"/>
      <c r="C30" s="107"/>
      <c r="D30" s="108" t="e">
        <f>AVERAGE(D27:D29)</f>
        <v>#DIV/0!</v>
      </c>
      <c r="E30" s="109"/>
      <c r="F30" s="106"/>
      <c r="G30" s="45"/>
      <c r="H30" s="48"/>
      <c r="I30" s="54"/>
      <c r="J30" s="45"/>
      <c r="K30" s="107"/>
      <c r="L30" s="108" t="e">
        <f>AVERAGE(L27:L29)</f>
        <v>#DIV/0!</v>
      </c>
      <c r="M30" s="109"/>
      <c r="N30" s="54"/>
      <c r="O30" s="50"/>
      <c r="P30" s="54"/>
      <c r="Q30" s="99" t="e">
        <f>ABS(L27-$L$30)</f>
        <v>#DIV/0!</v>
      </c>
      <c r="R30" s="110"/>
      <c r="S30" s="111"/>
      <c r="T30" s="112"/>
      <c r="U30" s="109"/>
      <c r="V30" s="48"/>
      <c r="W30" s="45"/>
      <c r="X30" s="48"/>
      <c r="Y30" s="48"/>
      <c r="Z30" s="45"/>
      <c r="AA30" s="49"/>
      <c r="AB30" s="50"/>
      <c r="AC30" s="48"/>
      <c r="AD30" s="48"/>
      <c r="AE30" s="50"/>
    </row>
    <row r="31" spans="1:31" ht="13.5" thickBot="1">
      <c r="A31" s="106"/>
      <c r="B31" s="102"/>
      <c r="C31" s="109"/>
      <c r="D31" s="102"/>
      <c r="E31" s="109"/>
      <c r="F31" s="106"/>
      <c r="G31" s="45"/>
      <c r="H31" s="48"/>
      <c r="I31" s="45"/>
      <c r="J31" s="113"/>
      <c r="K31" s="48"/>
      <c r="L31" s="54"/>
      <c r="M31" s="54"/>
      <c r="N31" s="54"/>
      <c r="O31" s="54"/>
      <c r="P31" s="54"/>
      <c r="Q31" s="99" t="e">
        <f>ABS(L28-$L$30)</f>
        <v>#DIV/0!</v>
      </c>
      <c r="R31" s="110"/>
      <c r="S31" s="114"/>
      <c r="T31" s="102"/>
      <c r="U31" s="109"/>
      <c r="V31" s="54"/>
      <c r="W31" s="45"/>
      <c r="X31" s="48"/>
      <c r="Y31" s="45"/>
      <c r="Z31" s="113"/>
      <c r="AA31" s="48"/>
      <c r="AB31" s="48"/>
      <c r="AC31" s="48"/>
      <c r="AD31" s="48"/>
      <c r="AE31" s="48"/>
    </row>
    <row r="32" spans="1:31" ht="12.75">
      <c r="A32" s="100"/>
      <c r="B32" s="115" t="e">
        <f>(AVERAGE(B27:B29,J27:J29))*0.05</f>
        <v>#DIV/0!</v>
      </c>
      <c r="C32" s="100"/>
      <c r="D32" s="100"/>
      <c r="E32" s="100"/>
      <c r="F32" s="100"/>
      <c r="G32" s="54"/>
      <c r="H32" s="240" t="s">
        <v>39</v>
      </c>
      <c r="I32" s="241"/>
      <c r="J32" s="241"/>
      <c r="K32" s="241"/>
      <c r="L32" s="252" t="e">
        <f>AVERAGE(D27:D29,L27:L29)</f>
        <v>#DIV/0!</v>
      </c>
      <c r="M32" s="253"/>
      <c r="N32" s="116"/>
      <c r="O32" s="54"/>
      <c r="P32" s="54"/>
      <c r="Q32" s="99" t="e">
        <f>ABS(L29-$L$30)</f>
        <v>#DIV/0!</v>
      </c>
      <c r="R32" s="117"/>
      <c r="S32" s="118"/>
      <c r="T32" s="106"/>
      <c r="U32" s="119"/>
      <c r="V32" s="120"/>
      <c r="W32" s="54"/>
      <c r="X32" s="120"/>
      <c r="Y32" s="121"/>
      <c r="Z32" s="122"/>
      <c r="AA32" s="237"/>
      <c r="AB32" s="237"/>
      <c r="AC32" s="237"/>
      <c r="AD32" s="116"/>
      <c r="AE32" s="48"/>
    </row>
    <row r="33" spans="1:31" ht="13.5" thickBot="1">
      <c r="A33" s="54"/>
      <c r="B33" s="54"/>
      <c r="C33" s="54"/>
      <c r="D33" s="54"/>
      <c r="E33" s="54"/>
      <c r="F33" s="54"/>
      <c r="G33" s="54"/>
      <c r="H33" s="242"/>
      <c r="I33" s="243"/>
      <c r="J33" s="243"/>
      <c r="K33" s="243"/>
      <c r="L33" s="254"/>
      <c r="M33" s="255"/>
      <c r="N33" s="123"/>
      <c r="O33" s="54"/>
      <c r="P33" s="54"/>
      <c r="Q33" s="124"/>
      <c r="R33" s="124"/>
      <c r="S33" s="106"/>
      <c r="T33" s="106"/>
      <c r="U33" s="106"/>
      <c r="V33" s="54"/>
      <c r="W33" s="54"/>
      <c r="X33" s="54"/>
      <c r="Y33" s="48"/>
      <c r="Z33" s="226"/>
      <c r="AA33" s="226"/>
      <c r="AB33" s="226"/>
      <c r="AC33" s="226"/>
      <c r="AD33" s="123"/>
      <c r="AE33" s="48"/>
    </row>
    <row r="34" spans="1:31" ht="13.5" thickBot="1">
      <c r="A34" s="125"/>
      <c r="B34" s="125"/>
      <c r="C34" s="54"/>
      <c r="D34" s="54"/>
      <c r="E34" s="54"/>
      <c r="F34" s="54"/>
      <c r="G34" s="54"/>
      <c r="H34" s="54"/>
      <c r="I34" s="54"/>
      <c r="J34" s="48"/>
      <c r="K34" s="48"/>
      <c r="L34" s="54"/>
      <c r="M34" s="54"/>
      <c r="N34" s="54"/>
      <c r="O34" s="54"/>
      <c r="P34" s="54"/>
      <c r="Q34" s="125"/>
      <c r="R34" s="125"/>
      <c r="S34" s="54"/>
      <c r="T34" s="54"/>
      <c r="U34" s="54"/>
      <c r="V34" s="54"/>
      <c r="W34" s="54"/>
      <c r="X34" s="54"/>
      <c r="Y34" s="48"/>
      <c r="Z34" s="48"/>
      <c r="AA34" s="48"/>
      <c r="AB34" s="48"/>
      <c r="AC34" s="48"/>
      <c r="AD34" s="48"/>
      <c r="AE34" s="48"/>
    </row>
    <row r="35" spans="1:31" ht="15" customHeight="1">
      <c r="A35" s="126" t="s">
        <v>16</v>
      </c>
      <c r="B35" s="127"/>
      <c r="C35" s="127"/>
      <c r="D35" s="127"/>
      <c r="E35" s="127"/>
      <c r="F35" s="127"/>
      <c r="G35" s="128"/>
      <c r="H35" s="127"/>
      <c r="I35" s="260" t="s">
        <v>24</v>
      </c>
      <c r="J35" s="261"/>
      <c r="K35" s="262"/>
      <c r="L35" s="54"/>
      <c r="M35" s="54"/>
      <c r="N35" s="54"/>
      <c r="O35" s="54"/>
      <c r="P35" s="54"/>
      <c r="Q35" s="248" t="s">
        <v>9</v>
      </c>
      <c r="R35" s="249"/>
      <c r="S35" s="229" t="s">
        <v>53</v>
      </c>
      <c r="T35" s="229"/>
      <c r="U35" s="229"/>
      <c r="V35" s="229"/>
      <c r="W35" s="229"/>
      <c r="X35" s="229"/>
      <c r="Y35" s="230"/>
      <c r="Z35" s="48"/>
      <c r="AA35" s="48"/>
      <c r="AB35" s="48"/>
      <c r="AC35" s="48"/>
      <c r="AD35" s="48"/>
      <c r="AE35" s="48"/>
    </row>
    <row r="36" spans="1:31" ht="12.75" customHeight="1" thickBot="1">
      <c r="A36" s="82"/>
      <c r="B36" s="83"/>
      <c r="C36" s="83"/>
      <c r="D36" s="83"/>
      <c r="E36" s="83"/>
      <c r="F36" s="83"/>
      <c r="G36" s="84"/>
      <c r="H36" s="48"/>
      <c r="I36" s="263"/>
      <c r="J36" s="227"/>
      <c r="K36" s="228"/>
      <c r="L36" s="54"/>
      <c r="M36" s="54"/>
      <c r="N36" s="54"/>
      <c r="O36" s="54"/>
      <c r="P36" s="54"/>
      <c r="Q36" s="250"/>
      <c r="R36" s="251"/>
      <c r="S36" s="48" t="s">
        <v>27</v>
      </c>
      <c r="T36" s="48"/>
      <c r="U36" s="48"/>
      <c r="V36" s="48"/>
      <c r="W36" s="48"/>
      <c r="X36" s="48"/>
      <c r="Y36" s="131"/>
      <c r="Z36" s="54"/>
      <c r="AA36" s="54"/>
      <c r="AB36" s="54"/>
      <c r="AC36" s="54"/>
      <c r="AD36" s="54"/>
      <c r="AE36" s="48"/>
    </row>
    <row r="37" spans="1:31" s="20" customFormat="1" ht="25.5" customHeight="1">
      <c r="A37" s="264" t="s">
        <v>22</v>
      </c>
      <c r="B37" s="265"/>
      <c r="C37" s="133"/>
      <c r="D37" s="133"/>
      <c r="E37" s="133"/>
      <c r="F37" s="173"/>
      <c r="G37" s="134" t="s">
        <v>23</v>
      </c>
      <c r="H37" s="133"/>
      <c r="I37" s="132"/>
      <c r="J37" s="133"/>
      <c r="K37" s="134"/>
      <c r="L37" s="90"/>
      <c r="M37" s="90"/>
      <c r="N37" s="90"/>
      <c r="O37" s="90"/>
      <c r="P37" s="90"/>
      <c r="Q37" s="129"/>
      <c r="R37" s="130"/>
      <c r="S37" s="256" t="s">
        <v>25</v>
      </c>
      <c r="T37" s="256"/>
      <c r="U37" s="256"/>
      <c r="V37" s="256"/>
      <c r="W37" s="256"/>
      <c r="X37" s="256"/>
      <c r="Y37" s="257"/>
      <c r="Z37" s="90"/>
      <c r="AA37" s="90"/>
      <c r="AB37" s="90"/>
      <c r="AC37" s="90"/>
      <c r="AD37" s="90"/>
      <c r="AE37" s="133"/>
    </row>
    <row r="38" spans="1:31" s="18" customFormat="1" ht="13.5" thickBot="1">
      <c r="A38" s="135"/>
      <c r="B38" s="57"/>
      <c r="C38" s="57"/>
      <c r="D38" s="57"/>
      <c r="E38" s="57"/>
      <c r="F38" s="26"/>
      <c r="G38" s="73"/>
      <c r="H38" s="57"/>
      <c r="I38" s="135"/>
      <c r="J38" s="57"/>
      <c r="K38" s="73"/>
      <c r="L38" s="36"/>
      <c r="M38" s="36"/>
      <c r="N38" s="36"/>
      <c r="O38" s="36"/>
      <c r="P38" s="36"/>
      <c r="Q38" s="82"/>
      <c r="R38" s="83"/>
      <c r="S38" s="227" t="s">
        <v>26</v>
      </c>
      <c r="T38" s="227"/>
      <c r="U38" s="227"/>
      <c r="V38" s="227"/>
      <c r="W38" s="227"/>
      <c r="X38" s="227"/>
      <c r="Y38" s="228"/>
      <c r="Z38" s="36"/>
      <c r="AA38" s="36"/>
      <c r="AB38" s="36"/>
      <c r="AC38" s="36"/>
      <c r="AD38" s="36"/>
      <c r="AE38" s="57"/>
    </row>
    <row r="39" spans="1:31" ht="12.75">
      <c r="A39" s="67" t="s">
        <v>20</v>
      </c>
      <c r="B39" s="48"/>
      <c r="C39" s="48"/>
      <c r="D39" s="48"/>
      <c r="E39" s="48"/>
      <c r="F39" s="170"/>
      <c r="G39" s="62" t="s">
        <v>21</v>
      </c>
      <c r="H39" s="48"/>
      <c r="I39" s="67"/>
      <c r="J39" s="48"/>
      <c r="K39" s="62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48"/>
    </row>
    <row r="40" spans="1:31" ht="12.75">
      <c r="A40" s="67"/>
      <c r="B40" s="48"/>
      <c r="C40" s="48"/>
      <c r="D40" s="48"/>
      <c r="E40" s="48"/>
      <c r="F40" s="48"/>
      <c r="G40" s="62"/>
      <c r="H40" s="48"/>
      <c r="I40" s="67"/>
      <c r="J40" s="48"/>
      <c r="K40" s="62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48"/>
    </row>
    <row r="41" spans="1:31" ht="12.75">
      <c r="A41" s="136" t="s">
        <v>28</v>
      </c>
      <c r="B41" s="48"/>
      <c r="C41" s="48"/>
      <c r="D41" s="48"/>
      <c r="E41" s="48"/>
      <c r="F41" s="48"/>
      <c r="G41" s="62"/>
      <c r="H41" s="48"/>
      <c r="I41" s="67"/>
      <c r="J41" s="137" t="str">
        <f>IF(S27=0,"positivo","negativo")</f>
        <v>positivo</v>
      </c>
      <c r="K41" s="62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48"/>
    </row>
    <row r="42" spans="1:31" ht="12.75">
      <c r="A42" s="138"/>
      <c r="B42" s="48"/>
      <c r="C42" s="48"/>
      <c r="D42" s="48"/>
      <c r="E42" s="48"/>
      <c r="F42" s="48"/>
      <c r="G42" s="62"/>
      <c r="H42" s="48"/>
      <c r="I42" s="67"/>
      <c r="J42" s="48"/>
      <c r="K42" s="62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48"/>
    </row>
    <row r="43" spans="1:31" ht="12.75">
      <c r="A43" s="67" t="s">
        <v>31</v>
      </c>
      <c r="B43" s="48"/>
      <c r="C43" s="48"/>
      <c r="D43" s="48"/>
      <c r="E43" s="48"/>
      <c r="F43" s="139" t="e">
        <f>ABS(D30-L30)</f>
        <v>#DIV/0!</v>
      </c>
      <c r="G43" s="62"/>
      <c r="H43" s="48"/>
      <c r="I43" s="67"/>
      <c r="J43" s="140" t="e">
        <f>IF(F43&lt;=0.01,"positivo","negativo")</f>
        <v>#DIV/0!</v>
      </c>
      <c r="K43" s="62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48"/>
    </row>
    <row r="44" spans="1:31" ht="12.75">
      <c r="A44" s="67"/>
      <c r="B44" s="48"/>
      <c r="C44" s="48"/>
      <c r="D44" s="48"/>
      <c r="E44" s="48"/>
      <c r="F44" s="48"/>
      <c r="G44" s="62"/>
      <c r="H44" s="48"/>
      <c r="I44" s="67"/>
      <c r="J44" s="48"/>
      <c r="K44" s="62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48"/>
    </row>
    <row r="45" spans="1:31" ht="12.75">
      <c r="A45" s="67" t="s">
        <v>29</v>
      </c>
      <c r="B45" s="48"/>
      <c r="C45" s="48"/>
      <c r="D45" s="48"/>
      <c r="E45" s="48"/>
      <c r="F45" s="170"/>
      <c r="G45" s="62" t="s">
        <v>17</v>
      </c>
      <c r="H45" s="48"/>
      <c r="I45" s="67"/>
      <c r="J45" s="140" t="str">
        <f>IF(F45&lt;=0.5,"positivo","negativo")</f>
        <v>positivo</v>
      </c>
      <c r="K45" s="62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48"/>
    </row>
    <row r="46" spans="1:31" ht="12.75">
      <c r="A46" s="67"/>
      <c r="B46" s="48"/>
      <c r="C46" s="48"/>
      <c r="D46" s="48"/>
      <c r="E46" s="48"/>
      <c r="F46" s="48"/>
      <c r="G46" s="62"/>
      <c r="H46" s="48"/>
      <c r="I46" s="67"/>
      <c r="J46" s="48"/>
      <c r="K46" s="62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48"/>
    </row>
    <row r="47" spans="1:31" ht="12.75">
      <c r="A47" s="67" t="s">
        <v>30</v>
      </c>
      <c r="B47" s="48"/>
      <c r="C47" s="48"/>
      <c r="D47" s="48"/>
      <c r="E47" s="48"/>
      <c r="F47" s="141">
        <f>(MAX(B27:B29,J27:J29))-(MIN(B27:B29,J27:J29))</f>
        <v>0</v>
      </c>
      <c r="G47" s="62" t="str">
        <f>C26</f>
        <v>Pa</v>
      </c>
      <c r="H47" s="48"/>
      <c r="I47" s="67"/>
      <c r="J47" s="140" t="e">
        <f>IF(F47&lt;=B32,"positivo","negativo")</f>
        <v>#DIV/0!</v>
      </c>
      <c r="K47" s="62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48"/>
    </row>
    <row r="48" spans="1:31" ht="13.5" thickBot="1">
      <c r="A48" s="82"/>
      <c r="B48" s="83"/>
      <c r="C48" s="83"/>
      <c r="D48" s="83"/>
      <c r="E48" s="83"/>
      <c r="F48" s="83"/>
      <c r="G48" s="84"/>
      <c r="H48" s="83"/>
      <c r="I48" s="82"/>
      <c r="J48" s="83"/>
      <c r="K48" s="8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48"/>
    </row>
    <row r="49" spans="1:31" ht="12.7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48"/>
    </row>
    <row r="50" spans="1:31" ht="13.5" thickBo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48"/>
    </row>
    <row r="51" spans="1:31" ht="13.5" thickBot="1">
      <c r="A51" s="244" t="s">
        <v>32</v>
      </c>
      <c r="B51" s="245"/>
      <c r="C51" s="245"/>
      <c r="D51" s="245"/>
      <c r="E51" s="245"/>
      <c r="F51" s="245"/>
      <c r="G51" s="246"/>
      <c r="H51" s="71"/>
      <c r="I51" s="244" t="s">
        <v>33</v>
      </c>
      <c r="J51" s="245"/>
      <c r="K51" s="245"/>
      <c r="L51" s="245"/>
      <c r="M51" s="245"/>
      <c r="N51" s="245"/>
      <c r="O51" s="246"/>
      <c r="P51" s="54"/>
      <c r="Q51" s="247"/>
      <c r="R51" s="247"/>
      <c r="S51" s="247"/>
      <c r="T51" s="247"/>
      <c r="U51" s="247"/>
      <c r="V51" s="247"/>
      <c r="W51" s="247"/>
      <c r="X51" s="44"/>
      <c r="Y51" s="199"/>
      <c r="Z51" s="199"/>
      <c r="AA51" s="199"/>
      <c r="AB51" s="199"/>
      <c r="AC51" s="199"/>
      <c r="AD51" s="199"/>
      <c r="AE51" s="199"/>
    </row>
    <row r="52" spans="1:31" ht="13.5" thickBot="1">
      <c r="A52" s="85"/>
      <c r="B52" s="86" t="s">
        <v>10</v>
      </c>
      <c r="C52" s="86" t="s">
        <v>11</v>
      </c>
      <c r="D52" s="87" t="s">
        <v>3</v>
      </c>
      <c r="E52" s="238"/>
      <c r="F52" s="239"/>
      <c r="G52" s="88"/>
      <c r="H52" s="89"/>
      <c r="I52" s="85"/>
      <c r="J52" s="86" t="s">
        <v>10</v>
      </c>
      <c r="K52" s="86" t="s">
        <v>11</v>
      </c>
      <c r="L52" s="87" t="s">
        <v>3</v>
      </c>
      <c r="M52" s="238"/>
      <c r="N52" s="239"/>
      <c r="O52" s="88"/>
      <c r="P52" s="90"/>
      <c r="Q52" s="142"/>
      <c r="R52" s="143"/>
      <c r="S52" s="143"/>
      <c r="T52" s="143"/>
      <c r="U52" s="143"/>
      <c r="V52" s="143"/>
      <c r="W52" s="143"/>
      <c r="X52" s="90"/>
      <c r="Y52" s="90"/>
      <c r="Z52" s="90"/>
      <c r="AA52" s="89"/>
      <c r="AB52" s="91"/>
      <c r="AC52" s="89"/>
      <c r="AD52" s="89"/>
      <c r="AE52" s="89"/>
    </row>
    <row r="53" spans="1:31" ht="25.5">
      <c r="A53" s="92" t="s">
        <v>1</v>
      </c>
      <c r="B53" s="93" t="s">
        <v>5</v>
      </c>
      <c r="C53" s="93" t="s">
        <v>6</v>
      </c>
      <c r="D53" s="94" t="s">
        <v>4</v>
      </c>
      <c r="E53" s="95"/>
      <c r="F53" s="95"/>
      <c r="G53" s="96"/>
      <c r="H53" s="37"/>
      <c r="I53" s="92" t="s">
        <v>1</v>
      </c>
      <c r="J53" s="93" t="s">
        <v>5</v>
      </c>
      <c r="K53" s="93" t="s">
        <v>6</v>
      </c>
      <c r="L53" s="94" t="s">
        <v>4</v>
      </c>
      <c r="M53" s="95"/>
      <c r="N53" s="95"/>
      <c r="O53" s="96"/>
      <c r="P53" s="36"/>
      <c r="Q53" s="144"/>
      <c r="R53" s="145"/>
      <c r="S53" s="145"/>
      <c r="T53" s="145"/>
      <c r="U53" s="145"/>
      <c r="V53" s="145"/>
      <c r="W53" s="145"/>
      <c r="X53" s="36"/>
      <c r="Y53" s="36"/>
      <c r="Z53" s="36"/>
      <c r="AA53" s="37"/>
      <c r="AB53" s="38"/>
      <c r="AC53" s="39"/>
      <c r="AD53" s="39"/>
      <c r="AE53" s="37"/>
    </row>
    <row r="54" spans="1:31" ht="12.75">
      <c r="A54" s="1"/>
      <c r="B54" s="164" t="str">
        <f>W19</f>
        <v>Pa</v>
      </c>
      <c r="C54" s="164" t="str">
        <f>W19</f>
        <v>Pa</v>
      </c>
      <c r="D54" s="2"/>
      <c r="E54" s="2"/>
      <c r="F54" s="2"/>
      <c r="G54" s="3"/>
      <c r="H54" s="10"/>
      <c r="I54" s="1"/>
      <c r="J54" s="2" t="str">
        <f>W19</f>
        <v>Pa</v>
      </c>
      <c r="K54" s="2" t="str">
        <f>W19</f>
        <v>Pa</v>
      </c>
      <c r="L54" s="2"/>
      <c r="M54" s="2"/>
      <c r="N54" s="2"/>
      <c r="O54" s="3"/>
      <c r="P54" s="54"/>
      <c r="Q54" s="98"/>
      <c r="R54" s="98"/>
      <c r="S54" s="98"/>
      <c r="T54" s="35"/>
      <c r="U54" s="35"/>
      <c r="V54" s="35"/>
      <c r="W54" s="35"/>
      <c r="X54" s="40"/>
      <c r="Y54" s="40"/>
      <c r="Z54" s="40"/>
      <c r="AA54" s="40"/>
      <c r="AB54" s="40"/>
      <c r="AC54" s="40"/>
      <c r="AD54" s="40"/>
      <c r="AE54" s="40"/>
    </row>
    <row r="55" spans="1:31" ht="12.75">
      <c r="A55" s="4">
        <v>1</v>
      </c>
      <c r="B55" s="171"/>
      <c r="C55" s="171"/>
      <c r="D55" s="32" t="e">
        <f>+$V$16*SQRT(C55/B55)</f>
        <v>#DIV/0!</v>
      </c>
      <c r="E55" s="231"/>
      <c r="F55" s="231"/>
      <c r="G55" s="234"/>
      <c r="H55" s="11"/>
      <c r="I55" s="4">
        <v>1</v>
      </c>
      <c r="J55" s="171"/>
      <c r="K55" s="171"/>
      <c r="L55" s="32" t="e">
        <f>+$V$16*SQRT(K55/J55)</f>
        <v>#DIV/0!</v>
      </c>
      <c r="M55" s="231"/>
      <c r="N55" s="231"/>
      <c r="O55" s="234"/>
      <c r="P55" s="54"/>
      <c r="Q55" s="99" t="e">
        <f>ABS(D55-$D$58)</f>
        <v>#DIV/0!</v>
      </c>
      <c r="R55" s="100"/>
      <c r="S55" s="101">
        <f>COUNTIF(Q55:Q60,"&gt;=0,02")</f>
        <v>0</v>
      </c>
      <c r="T55" s="102"/>
      <c r="U55" s="103"/>
      <c r="V55" s="103"/>
      <c r="W55" s="146"/>
      <c r="X55" s="42"/>
      <c r="Y55" s="43"/>
      <c r="Z55" s="42"/>
      <c r="AA55" s="42"/>
      <c r="AB55" s="45"/>
      <c r="AC55" s="46"/>
      <c r="AD55" s="46"/>
      <c r="AE55" s="41"/>
    </row>
    <row r="56" spans="1:31" ht="12.75">
      <c r="A56" s="4">
        <v>2</v>
      </c>
      <c r="B56" s="171"/>
      <c r="C56" s="171"/>
      <c r="D56" s="32" t="e">
        <f>+$V$16*SQRT(C56/B56)</f>
        <v>#DIV/0!</v>
      </c>
      <c r="E56" s="232"/>
      <c r="F56" s="232"/>
      <c r="G56" s="235"/>
      <c r="H56" s="11"/>
      <c r="I56" s="4">
        <v>2</v>
      </c>
      <c r="J56" s="171"/>
      <c r="K56" s="171"/>
      <c r="L56" s="32" t="e">
        <f>+$V$16*SQRT(K56/J56)</f>
        <v>#DIV/0!</v>
      </c>
      <c r="M56" s="232"/>
      <c r="N56" s="232"/>
      <c r="O56" s="235"/>
      <c r="P56" s="54"/>
      <c r="Q56" s="99" t="e">
        <f>ABS(D56-$D$58)</f>
        <v>#DIV/0!</v>
      </c>
      <c r="R56" s="100"/>
      <c r="S56" s="104"/>
      <c r="T56" s="102"/>
      <c r="U56" s="105"/>
      <c r="V56" s="105"/>
      <c r="W56" s="146"/>
      <c r="X56" s="42"/>
      <c r="Y56" s="43"/>
      <c r="Z56" s="42"/>
      <c r="AA56" s="42"/>
      <c r="AB56" s="45"/>
      <c r="AC56" s="47"/>
      <c r="AD56" s="47"/>
      <c r="AE56" s="41"/>
    </row>
    <row r="57" spans="1:31" ht="13.5" thickBot="1">
      <c r="A57" s="5">
        <v>3</v>
      </c>
      <c r="B57" s="172"/>
      <c r="C57" s="172"/>
      <c r="D57" s="33" t="e">
        <f>+$V$16*SQRT(C57/B57)</f>
        <v>#DIV/0!</v>
      </c>
      <c r="E57" s="233"/>
      <c r="F57" s="233"/>
      <c r="G57" s="236"/>
      <c r="H57" s="11"/>
      <c r="I57" s="5">
        <v>3</v>
      </c>
      <c r="J57" s="172"/>
      <c r="K57" s="172"/>
      <c r="L57" s="33" t="e">
        <f>+$V$16*SQRT(K57/J57)</f>
        <v>#DIV/0!</v>
      </c>
      <c r="M57" s="233"/>
      <c r="N57" s="233"/>
      <c r="O57" s="236"/>
      <c r="P57" s="54"/>
      <c r="Q57" s="99" t="e">
        <f>ABS(D57-$D$58)</f>
        <v>#DIV/0!</v>
      </c>
      <c r="R57" s="100"/>
      <c r="S57" s="104"/>
      <c r="T57" s="102"/>
      <c r="U57" s="105"/>
      <c r="V57" s="105"/>
      <c r="W57" s="146"/>
      <c r="X57" s="42"/>
      <c r="Y57" s="43"/>
      <c r="Z57" s="42"/>
      <c r="AA57" s="42"/>
      <c r="AB57" s="45"/>
      <c r="AC57" s="47"/>
      <c r="AD57" s="47"/>
      <c r="AE57" s="41"/>
    </row>
    <row r="58" spans="1:31" ht="12.75">
      <c r="A58" s="54"/>
      <c r="B58" s="102"/>
      <c r="C58" s="107"/>
      <c r="D58" s="108" t="e">
        <f>AVERAGE(D55:D57)</f>
        <v>#DIV/0!</v>
      </c>
      <c r="E58" s="109"/>
      <c r="F58" s="54"/>
      <c r="G58" s="45"/>
      <c r="H58" s="48"/>
      <c r="I58" s="54"/>
      <c r="J58" s="102"/>
      <c r="K58" s="107"/>
      <c r="L58" s="108" t="e">
        <f>AVERAGE(L55:L57)</f>
        <v>#DIV/0!</v>
      </c>
      <c r="M58" s="48"/>
      <c r="N58" s="54"/>
      <c r="O58" s="50"/>
      <c r="P58" s="54"/>
      <c r="Q58" s="99" t="e">
        <f>ABS(L55-$L$58)</f>
        <v>#DIV/0!</v>
      </c>
      <c r="R58" s="110"/>
      <c r="S58" s="111"/>
      <c r="T58" s="112"/>
      <c r="U58" s="109"/>
      <c r="V58" s="109"/>
      <c r="W58" s="102"/>
      <c r="X58" s="48"/>
      <c r="Y58" s="48"/>
      <c r="Z58" s="45"/>
      <c r="AA58" s="49"/>
      <c r="AB58" s="50"/>
      <c r="AC58" s="48"/>
      <c r="AD58" s="48"/>
      <c r="AE58" s="50"/>
    </row>
    <row r="59" spans="1:31" ht="13.5" thickBot="1">
      <c r="A59" s="54"/>
      <c r="B59" s="110"/>
      <c r="C59" s="114"/>
      <c r="D59" s="110"/>
      <c r="E59" s="48"/>
      <c r="F59" s="54"/>
      <c r="G59" s="45"/>
      <c r="H59" s="48"/>
      <c r="I59" s="45"/>
      <c r="J59" s="113"/>
      <c r="K59" s="48"/>
      <c r="L59" s="54"/>
      <c r="M59" s="54"/>
      <c r="N59" s="54"/>
      <c r="O59" s="54"/>
      <c r="P59" s="54"/>
      <c r="Q59" s="99" t="e">
        <f>ABS(L56-$L$58)</f>
        <v>#DIV/0!</v>
      </c>
      <c r="R59" s="110"/>
      <c r="S59" s="114"/>
      <c r="T59" s="102"/>
      <c r="U59" s="109"/>
      <c r="V59" s="106"/>
      <c r="W59" s="102"/>
      <c r="X59" s="48"/>
      <c r="Y59" s="45"/>
      <c r="Z59" s="113"/>
      <c r="AA59" s="48"/>
      <c r="AB59" s="48"/>
      <c r="AC59" s="48"/>
      <c r="AD59" s="48"/>
      <c r="AE59" s="48"/>
    </row>
    <row r="60" spans="1:31" ht="12.75">
      <c r="A60" s="54"/>
      <c r="B60" s="115" t="e">
        <f>(AVERAGE(B55:B57,J55:J57))*0.05</f>
        <v>#DIV/0!</v>
      </c>
      <c r="C60" s="100"/>
      <c r="D60" s="100"/>
      <c r="E60" s="54"/>
      <c r="F60" s="54"/>
      <c r="G60" s="54"/>
      <c r="H60" s="240" t="s">
        <v>38</v>
      </c>
      <c r="I60" s="241"/>
      <c r="J60" s="241"/>
      <c r="K60" s="241"/>
      <c r="L60" s="252" t="e">
        <f>AVERAGE(D55:D57,L55:L57)</f>
        <v>#DIV/0!</v>
      </c>
      <c r="M60" s="253"/>
      <c r="N60" s="116"/>
      <c r="O60" s="54"/>
      <c r="P60" s="54"/>
      <c r="Q60" s="99" t="e">
        <f>ABS(L57-$L$58)</f>
        <v>#DIV/0!</v>
      </c>
      <c r="R60" s="117"/>
      <c r="S60" s="118"/>
      <c r="T60" s="106"/>
      <c r="U60" s="119"/>
      <c r="V60" s="119"/>
      <c r="W60" s="106"/>
      <c r="X60" s="120"/>
      <c r="Y60" s="121"/>
      <c r="Z60" s="122"/>
      <c r="AA60" s="237"/>
      <c r="AB60" s="237"/>
      <c r="AC60" s="237"/>
      <c r="AD60" s="116"/>
      <c r="AE60" s="48"/>
    </row>
    <row r="61" spans="1:31" ht="13.5" thickBot="1">
      <c r="A61" s="54"/>
      <c r="B61" s="100"/>
      <c r="C61" s="100"/>
      <c r="D61" s="100"/>
      <c r="E61" s="54"/>
      <c r="F61" s="54"/>
      <c r="G61" s="54"/>
      <c r="H61" s="242"/>
      <c r="I61" s="243"/>
      <c r="J61" s="243"/>
      <c r="K61" s="243"/>
      <c r="L61" s="254"/>
      <c r="M61" s="255"/>
      <c r="N61" s="123"/>
      <c r="O61" s="54"/>
      <c r="P61" s="54"/>
      <c r="Q61" s="117"/>
      <c r="R61" s="117"/>
      <c r="S61" s="100"/>
      <c r="T61" s="106"/>
      <c r="U61" s="106"/>
      <c r="V61" s="106"/>
      <c r="W61" s="106"/>
      <c r="X61" s="54"/>
      <c r="Y61" s="48"/>
      <c r="Z61" s="226"/>
      <c r="AA61" s="226"/>
      <c r="AB61" s="226"/>
      <c r="AC61" s="226"/>
      <c r="AD61" s="123"/>
      <c r="AE61" s="48"/>
    </row>
    <row r="62" spans="1:31" ht="12.75">
      <c r="A62" s="125"/>
      <c r="B62" s="125"/>
      <c r="C62" s="54"/>
      <c r="D62" s="54"/>
      <c r="E62" s="54"/>
      <c r="F62" s="54"/>
      <c r="G62" s="54"/>
      <c r="H62" s="54"/>
      <c r="I62" s="54"/>
      <c r="J62" s="48"/>
      <c r="K62" s="48"/>
      <c r="L62" s="54"/>
      <c r="M62" s="54"/>
      <c r="N62" s="54"/>
      <c r="O62" s="54"/>
      <c r="P62" s="54"/>
      <c r="Q62" s="125"/>
      <c r="R62" s="125"/>
      <c r="S62" s="54"/>
      <c r="T62" s="54"/>
      <c r="U62" s="54"/>
      <c r="V62" s="54"/>
      <c r="W62" s="54"/>
      <c r="X62" s="54"/>
      <c r="Y62" s="48"/>
      <c r="Z62" s="48"/>
      <c r="AA62" s="48"/>
      <c r="AB62" s="48"/>
      <c r="AC62" s="48"/>
      <c r="AD62" s="48"/>
      <c r="AE62" s="48"/>
    </row>
    <row r="63" spans="1:31" ht="13.5" thickBot="1">
      <c r="A63" s="125"/>
      <c r="B63" s="125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125"/>
      <c r="R63" s="125"/>
      <c r="S63" s="54"/>
      <c r="T63" s="54"/>
      <c r="U63" s="54"/>
      <c r="V63" s="54"/>
      <c r="W63" s="54"/>
      <c r="X63" s="54"/>
      <c r="Y63" s="221"/>
      <c r="Z63" s="221"/>
      <c r="AA63" s="221"/>
      <c r="AB63" s="221"/>
      <c r="AC63" s="222"/>
      <c r="AD63" s="222"/>
      <c r="AE63" s="48"/>
    </row>
    <row r="64" spans="1:31" ht="15">
      <c r="A64" s="126" t="s">
        <v>16</v>
      </c>
      <c r="B64" s="127"/>
      <c r="C64" s="127"/>
      <c r="D64" s="127"/>
      <c r="E64" s="127"/>
      <c r="F64" s="127"/>
      <c r="G64" s="128"/>
      <c r="H64" s="127"/>
      <c r="I64" s="260" t="s">
        <v>34</v>
      </c>
      <c r="J64" s="261"/>
      <c r="K64" s="262"/>
      <c r="L64" s="54"/>
      <c r="M64" s="54"/>
      <c r="N64" s="54"/>
      <c r="O64" s="54"/>
      <c r="P64" s="54"/>
      <c r="Q64" s="248" t="s">
        <v>9</v>
      </c>
      <c r="R64" s="249"/>
      <c r="S64" s="229" t="s">
        <v>53</v>
      </c>
      <c r="T64" s="229"/>
      <c r="U64" s="229"/>
      <c r="V64" s="229"/>
      <c r="W64" s="229"/>
      <c r="X64" s="229"/>
      <c r="Y64" s="230"/>
      <c r="Z64" s="48"/>
      <c r="AA64" s="48"/>
      <c r="AB64" s="48"/>
      <c r="AC64" s="48"/>
      <c r="AD64" s="48"/>
      <c r="AE64" s="48"/>
    </row>
    <row r="65" spans="1:31" ht="16.5" thickBot="1">
      <c r="A65" s="82"/>
      <c r="B65" s="83"/>
      <c r="C65" s="83"/>
      <c r="D65" s="83"/>
      <c r="E65" s="83"/>
      <c r="F65" s="83"/>
      <c r="G65" s="84"/>
      <c r="H65" s="48"/>
      <c r="I65" s="263"/>
      <c r="J65" s="227"/>
      <c r="K65" s="228"/>
      <c r="L65" s="54"/>
      <c r="M65" s="54"/>
      <c r="N65" s="54"/>
      <c r="O65" s="54"/>
      <c r="P65" s="54"/>
      <c r="Q65" s="250"/>
      <c r="R65" s="251"/>
      <c r="S65" s="48" t="s">
        <v>27</v>
      </c>
      <c r="T65" s="48"/>
      <c r="U65" s="48"/>
      <c r="V65" s="48"/>
      <c r="W65" s="48"/>
      <c r="X65" s="48"/>
      <c r="Y65" s="131"/>
      <c r="Z65" s="54"/>
      <c r="AA65" s="54"/>
      <c r="AB65" s="54"/>
      <c r="AC65" s="54"/>
      <c r="AD65" s="54"/>
      <c r="AE65" s="48"/>
    </row>
    <row r="66" spans="1:31" ht="12.75">
      <c r="A66" s="264"/>
      <c r="B66" s="265"/>
      <c r="C66" s="133"/>
      <c r="D66" s="133"/>
      <c r="E66" s="133"/>
      <c r="F66" s="133"/>
      <c r="G66" s="134"/>
      <c r="H66" s="133"/>
      <c r="I66" s="132"/>
      <c r="J66" s="133"/>
      <c r="K66" s="134"/>
      <c r="L66" s="90"/>
      <c r="M66" s="90"/>
      <c r="N66" s="90"/>
      <c r="O66" s="90"/>
      <c r="P66" s="90"/>
      <c r="Q66" s="129"/>
      <c r="R66" s="130"/>
      <c r="S66" s="256" t="s">
        <v>25</v>
      </c>
      <c r="T66" s="256"/>
      <c r="U66" s="256"/>
      <c r="V66" s="256"/>
      <c r="W66" s="256"/>
      <c r="X66" s="256"/>
      <c r="Y66" s="257"/>
      <c r="Z66" s="90"/>
      <c r="AA66" s="90"/>
      <c r="AB66" s="90"/>
      <c r="AC66" s="90"/>
      <c r="AD66" s="90"/>
      <c r="AE66" s="133"/>
    </row>
    <row r="67" spans="1:31" ht="13.5" thickBot="1">
      <c r="A67" s="135"/>
      <c r="B67" s="57"/>
      <c r="C67" s="57"/>
      <c r="D67" s="57"/>
      <c r="E67" s="57"/>
      <c r="F67" s="57"/>
      <c r="G67" s="73"/>
      <c r="H67" s="57"/>
      <c r="I67" s="135"/>
      <c r="J67" s="57"/>
      <c r="K67" s="73"/>
      <c r="L67" s="36"/>
      <c r="M67" s="36"/>
      <c r="N67" s="36"/>
      <c r="O67" s="36"/>
      <c r="P67" s="36"/>
      <c r="Q67" s="82"/>
      <c r="R67" s="83"/>
      <c r="S67" s="227" t="s">
        <v>26</v>
      </c>
      <c r="T67" s="227"/>
      <c r="U67" s="227"/>
      <c r="V67" s="227"/>
      <c r="W67" s="227"/>
      <c r="X67" s="227"/>
      <c r="Y67" s="228"/>
      <c r="Z67" s="36"/>
      <c r="AA67" s="36"/>
      <c r="AB67" s="36"/>
      <c r="AC67" s="36"/>
      <c r="AD67" s="36"/>
      <c r="AE67" s="57"/>
    </row>
    <row r="68" spans="1:31" ht="12.75">
      <c r="A68" s="67" t="s">
        <v>20</v>
      </c>
      <c r="B68" s="48"/>
      <c r="C68" s="48"/>
      <c r="D68" s="48"/>
      <c r="E68" s="48"/>
      <c r="F68" s="170"/>
      <c r="G68" s="62" t="s">
        <v>21</v>
      </c>
      <c r="H68" s="48"/>
      <c r="I68" s="67"/>
      <c r="J68" s="48"/>
      <c r="K68" s="62"/>
      <c r="L68" s="54"/>
      <c r="M68" s="54"/>
      <c r="N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48"/>
    </row>
    <row r="69" spans="1:31" ht="12.75">
      <c r="A69" s="67"/>
      <c r="B69" s="48"/>
      <c r="C69" s="48"/>
      <c r="D69" s="48"/>
      <c r="E69" s="48"/>
      <c r="F69" s="48"/>
      <c r="G69" s="62"/>
      <c r="H69" s="48"/>
      <c r="I69" s="67"/>
      <c r="J69" s="48"/>
      <c r="K69" s="62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48"/>
    </row>
    <row r="70" spans="1:31" ht="12.75">
      <c r="A70" s="136" t="s">
        <v>28</v>
      </c>
      <c r="B70" s="48"/>
      <c r="C70" s="48"/>
      <c r="D70" s="48"/>
      <c r="E70" s="48"/>
      <c r="F70" s="48"/>
      <c r="G70" s="62"/>
      <c r="H70" s="48"/>
      <c r="I70" s="67"/>
      <c r="J70" s="137" t="str">
        <f>IF(S55=0,"positivo","negativo")</f>
        <v>positivo</v>
      </c>
      <c r="K70" s="62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48"/>
    </row>
    <row r="71" spans="1:31" ht="12.75">
      <c r="A71" s="138"/>
      <c r="B71" s="48"/>
      <c r="C71" s="48"/>
      <c r="D71" s="48"/>
      <c r="E71" s="48"/>
      <c r="F71" s="48"/>
      <c r="G71" s="62"/>
      <c r="H71" s="48"/>
      <c r="I71" s="67"/>
      <c r="J71" s="48"/>
      <c r="K71" s="62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48"/>
    </row>
    <row r="72" spans="1:31" ht="12.75">
      <c r="A72" s="67" t="s">
        <v>31</v>
      </c>
      <c r="B72" s="48"/>
      <c r="C72" s="48"/>
      <c r="D72" s="48"/>
      <c r="E72" s="48"/>
      <c r="F72" s="139" t="e">
        <f>ABS(D58-L58)</f>
        <v>#DIV/0!</v>
      </c>
      <c r="G72" s="62"/>
      <c r="H72" s="48"/>
      <c r="I72" s="67"/>
      <c r="J72" s="140" t="e">
        <f>IF(F72&lt;=0.01,"positivo","negativo")</f>
        <v>#DIV/0!</v>
      </c>
      <c r="K72" s="62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48"/>
    </row>
    <row r="73" spans="1:31" ht="12.75">
      <c r="A73" s="67"/>
      <c r="B73" s="48"/>
      <c r="C73" s="48"/>
      <c r="D73" s="48"/>
      <c r="E73" s="48"/>
      <c r="F73" s="48"/>
      <c r="G73" s="62"/>
      <c r="H73" s="48"/>
      <c r="I73" s="67"/>
      <c r="J73" s="48"/>
      <c r="K73" s="62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48"/>
    </row>
    <row r="74" spans="1:31" ht="12.75">
      <c r="A74" s="67" t="s">
        <v>29</v>
      </c>
      <c r="B74" s="48"/>
      <c r="C74" s="48"/>
      <c r="D74" s="48"/>
      <c r="E74" s="48"/>
      <c r="F74" s="170"/>
      <c r="G74" s="62" t="s">
        <v>17</v>
      </c>
      <c r="H74" s="48"/>
      <c r="I74" s="67"/>
      <c r="J74" s="140" t="str">
        <f>IF(F74&lt;=0.5,"positivo","negativo")</f>
        <v>positivo</v>
      </c>
      <c r="K74" s="62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48"/>
    </row>
    <row r="75" spans="1:31" ht="12.75">
      <c r="A75" s="67"/>
      <c r="B75" s="48"/>
      <c r="C75" s="48"/>
      <c r="D75" s="48"/>
      <c r="E75" s="48"/>
      <c r="F75" s="48"/>
      <c r="G75" s="62"/>
      <c r="H75" s="48"/>
      <c r="I75" s="67"/>
      <c r="J75" s="48"/>
      <c r="K75" s="62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48"/>
    </row>
    <row r="76" spans="1:31" ht="12.75">
      <c r="A76" s="67" t="s">
        <v>30</v>
      </c>
      <c r="B76" s="48"/>
      <c r="C76" s="48"/>
      <c r="D76" s="48"/>
      <c r="E76" s="48"/>
      <c r="F76" s="141">
        <f>(MAX(B55:B57,J55:J57))-(MIN(B55:B57,J55:J57))</f>
        <v>0</v>
      </c>
      <c r="G76" s="62" t="str">
        <f>C54</f>
        <v>Pa</v>
      </c>
      <c r="H76" s="48"/>
      <c r="I76" s="67"/>
      <c r="J76" s="140" t="e">
        <f>IF(F76&lt;=B60,"positivo","negativo")</f>
        <v>#DIV/0!</v>
      </c>
      <c r="K76" s="62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48"/>
    </row>
    <row r="77" spans="1:31" ht="13.5" thickBot="1">
      <c r="A77" s="82"/>
      <c r="B77" s="83"/>
      <c r="C77" s="83"/>
      <c r="D77" s="83"/>
      <c r="E77" s="83"/>
      <c r="F77" s="83"/>
      <c r="G77" s="84"/>
      <c r="H77" s="83"/>
      <c r="I77" s="82"/>
      <c r="J77" s="83"/>
      <c r="K77" s="8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48"/>
    </row>
    <row r="78" spans="1:31" ht="12.7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48"/>
    </row>
    <row r="79" spans="1:31" ht="13.5" thickBo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48"/>
    </row>
    <row r="80" spans="1:31" ht="13.5" thickBot="1">
      <c r="A80" s="244" t="s">
        <v>36</v>
      </c>
      <c r="B80" s="245"/>
      <c r="C80" s="245"/>
      <c r="D80" s="245"/>
      <c r="E80" s="245"/>
      <c r="F80" s="245"/>
      <c r="G80" s="246"/>
      <c r="H80" s="71"/>
      <c r="I80" s="244" t="s">
        <v>37</v>
      </c>
      <c r="J80" s="245"/>
      <c r="K80" s="245"/>
      <c r="L80" s="245"/>
      <c r="M80" s="245"/>
      <c r="N80" s="245"/>
      <c r="O80" s="246"/>
      <c r="P80" s="54"/>
      <c r="Q80" s="199"/>
      <c r="R80" s="199"/>
      <c r="S80" s="199"/>
      <c r="T80" s="199"/>
      <c r="U80" s="199"/>
      <c r="V80" s="199"/>
      <c r="W80" s="199"/>
      <c r="X80" s="44"/>
      <c r="Y80" s="199"/>
      <c r="Z80" s="199"/>
      <c r="AA80" s="199"/>
      <c r="AB80" s="199"/>
      <c r="AC80" s="199"/>
      <c r="AD80" s="199"/>
      <c r="AE80" s="199"/>
    </row>
    <row r="81" spans="1:31" ht="13.5" thickBot="1">
      <c r="A81" s="85"/>
      <c r="B81" s="86" t="s">
        <v>10</v>
      </c>
      <c r="C81" s="86" t="s">
        <v>11</v>
      </c>
      <c r="D81" s="87" t="s">
        <v>3</v>
      </c>
      <c r="E81" s="238"/>
      <c r="F81" s="239"/>
      <c r="G81" s="88"/>
      <c r="H81" s="89"/>
      <c r="I81" s="85"/>
      <c r="J81" s="86" t="s">
        <v>10</v>
      </c>
      <c r="K81" s="86" t="s">
        <v>11</v>
      </c>
      <c r="L81" s="87" t="s">
        <v>3</v>
      </c>
      <c r="M81" s="238"/>
      <c r="N81" s="239"/>
      <c r="O81" s="88"/>
      <c r="P81" s="143"/>
      <c r="Q81" s="142"/>
      <c r="R81" s="143"/>
      <c r="S81" s="143"/>
      <c r="T81" s="90"/>
      <c r="U81" s="90"/>
      <c r="V81" s="90"/>
      <c r="W81" s="90"/>
      <c r="X81" s="90"/>
      <c r="Y81" s="90"/>
      <c r="Z81" s="90"/>
      <c r="AA81" s="89"/>
      <c r="AB81" s="91"/>
      <c r="AC81" s="89"/>
      <c r="AD81" s="89"/>
      <c r="AE81" s="89"/>
    </row>
    <row r="82" spans="1:31" ht="25.5">
      <c r="A82" s="92" t="s">
        <v>1</v>
      </c>
      <c r="B82" s="93" t="s">
        <v>5</v>
      </c>
      <c r="C82" s="93" t="s">
        <v>6</v>
      </c>
      <c r="D82" s="94" t="s">
        <v>4</v>
      </c>
      <c r="E82" s="95"/>
      <c r="F82" s="95"/>
      <c r="G82" s="96"/>
      <c r="H82" s="37"/>
      <c r="I82" s="92" t="s">
        <v>1</v>
      </c>
      <c r="J82" s="93" t="s">
        <v>5</v>
      </c>
      <c r="K82" s="93" t="s">
        <v>6</v>
      </c>
      <c r="L82" s="94" t="s">
        <v>4</v>
      </c>
      <c r="M82" s="95"/>
      <c r="N82" s="95"/>
      <c r="O82" s="96"/>
      <c r="P82" s="145"/>
      <c r="Q82" s="147"/>
      <c r="R82" s="148"/>
      <c r="S82" s="148"/>
      <c r="T82" s="36"/>
      <c r="U82" s="36"/>
      <c r="V82" s="36"/>
      <c r="W82" s="36"/>
      <c r="X82" s="36"/>
      <c r="Y82" s="36"/>
      <c r="Z82" s="36"/>
      <c r="AA82" s="37"/>
      <c r="AB82" s="38"/>
      <c r="AC82" s="39"/>
      <c r="AD82" s="39"/>
      <c r="AE82" s="37"/>
    </row>
    <row r="83" spans="1:31" ht="12.75">
      <c r="A83" s="1"/>
      <c r="B83" s="164" t="str">
        <f>W19</f>
        <v>Pa</v>
      </c>
      <c r="C83" s="164" t="str">
        <f>W19</f>
        <v>Pa</v>
      </c>
      <c r="D83" s="2"/>
      <c r="E83" s="2"/>
      <c r="F83" s="2"/>
      <c r="G83" s="3"/>
      <c r="H83" s="10"/>
      <c r="I83" s="1"/>
      <c r="J83" s="2" t="str">
        <f>W19</f>
        <v>Pa</v>
      </c>
      <c r="K83" s="2" t="str">
        <f>W19</f>
        <v>Pa</v>
      </c>
      <c r="L83" s="2"/>
      <c r="M83" s="2"/>
      <c r="N83" s="2"/>
      <c r="O83" s="3"/>
      <c r="P83" s="106"/>
      <c r="Q83" s="98"/>
      <c r="R83" s="98"/>
      <c r="S83" s="98"/>
      <c r="T83" s="98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ht="12.75">
      <c r="A84" s="4">
        <v>1</v>
      </c>
      <c r="B84" s="171"/>
      <c r="C84" s="171"/>
      <c r="D84" s="32" t="e">
        <f>+$V$16*SQRT(C84/B84)</f>
        <v>#DIV/0!</v>
      </c>
      <c r="E84" s="231"/>
      <c r="F84" s="231"/>
      <c r="G84" s="234"/>
      <c r="H84" s="11"/>
      <c r="I84" s="4">
        <v>1</v>
      </c>
      <c r="J84" s="171"/>
      <c r="K84" s="171"/>
      <c r="L84" s="32" t="e">
        <f>+$V$16*SQRT(K84/J84)</f>
        <v>#DIV/0!</v>
      </c>
      <c r="M84" s="231"/>
      <c r="N84" s="231"/>
      <c r="O84" s="234"/>
      <c r="P84" s="106"/>
      <c r="Q84" s="99" t="e">
        <f>ABS(D84-$D$87)</f>
        <v>#DIV/0!</v>
      </c>
      <c r="R84" s="100"/>
      <c r="S84" s="101">
        <f>COUNTIF(Q84:Q89,"&gt;=0,02")</f>
        <v>0</v>
      </c>
      <c r="T84" s="110"/>
      <c r="U84" s="46"/>
      <c r="V84" s="46"/>
      <c r="W84" s="41"/>
      <c r="X84" s="42"/>
      <c r="Y84" s="43"/>
      <c r="Z84" s="42"/>
      <c r="AA84" s="42"/>
      <c r="AB84" s="45"/>
      <c r="AC84" s="46"/>
      <c r="AD84" s="46"/>
      <c r="AE84" s="41"/>
    </row>
    <row r="85" spans="1:31" ht="12.75">
      <c r="A85" s="4">
        <v>2</v>
      </c>
      <c r="B85" s="171"/>
      <c r="C85" s="171"/>
      <c r="D85" s="32" t="e">
        <f>+$V$16*SQRT(C85/B85)</f>
        <v>#DIV/0!</v>
      </c>
      <c r="E85" s="232"/>
      <c r="F85" s="232"/>
      <c r="G85" s="235"/>
      <c r="H85" s="11"/>
      <c r="I85" s="4">
        <v>2</v>
      </c>
      <c r="J85" s="171"/>
      <c r="K85" s="171"/>
      <c r="L85" s="32" t="e">
        <f>+$V$16*SQRT(K85/J85)</f>
        <v>#DIV/0!</v>
      </c>
      <c r="M85" s="232"/>
      <c r="N85" s="232"/>
      <c r="O85" s="235"/>
      <c r="P85" s="106"/>
      <c r="Q85" s="99" t="e">
        <f>ABS(D85-$D$87)</f>
        <v>#DIV/0!</v>
      </c>
      <c r="R85" s="100"/>
      <c r="S85" s="104"/>
      <c r="T85" s="110"/>
      <c r="U85" s="47"/>
      <c r="V85" s="47"/>
      <c r="W85" s="41"/>
      <c r="X85" s="42"/>
      <c r="Y85" s="43"/>
      <c r="Z85" s="42"/>
      <c r="AA85" s="42"/>
      <c r="AB85" s="45"/>
      <c r="AC85" s="47"/>
      <c r="AD85" s="47"/>
      <c r="AE85" s="41"/>
    </row>
    <row r="86" spans="1:31" ht="13.5" thickBot="1">
      <c r="A86" s="5">
        <v>3</v>
      </c>
      <c r="B86" s="172"/>
      <c r="C86" s="172"/>
      <c r="D86" s="33" t="e">
        <f>+$V$16*SQRT(C86/B86)</f>
        <v>#DIV/0!</v>
      </c>
      <c r="E86" s="233"/>
      <c r="F86" s="233"/>
      <c r="G86" s="236"/>
      <c r="H86" s="11"/>
      <c r="I86" s="5">
        <v>3</v>
      </c>
      <c r="J86" s="172"/>
      <c r="K86" s="172"/>
      <c r="L86" s="33" t="e">
        <f>+$V$16*SQRT(K86/J86)</f>
        <v>#DIV/0!</v>
      </c>
      <c r="M86" s="233"/>
      <c r="N86" s="233"/>
      <c r="O86" s="236"/>
      <c r="P86" s="106"/>
      <c r="Q86" s="99" t="e">
        <f>ABS(D86-$D$87)</f>
        <v>#DIV/0!</v>
      </c>
      <c r="R86" s="100"/>
      <c r="S86" s="104"/>
      <c r="T86" s="110"/>
      <c r="U86" s="47"/>
      <c r="V86" s="47"/>
      <c r="W86" s="41"/>
      <c r="X86" s="42"/>
      <c r="Y86" s="43"/>
      <c r="Z86" s="42"/>
      <c r="AA86" s="42"/>
      <c r="AB86" s="45"/>
      <c r="AC86" s="47"/>
      <c r="AD86" s="47"/>
      <c r="AE86" s="41"/>
    </row>
    <row r="87" spans="1:31" ht="12.75">
      <c r="A87" s="106"/>
      <c r="B87" s="102"/>
      <c r="C87" s="107"/>
      <c r="D87" s="108" t="e">
        <f>AVERAGE(D84:D86)</f>
        <v>#DIV/0!</v>
      </c>
      <c r="E87" s="109"/>
      <c r="F87" s="106"/>
      <c r="G87" s="102"/>
      <c r="H87" s="48"/>
      <c r="I87" s="106"/>
      <c r="J87" s="102"/>
      <c r="K87" s="107"/>
      <c r="L87" s="108" t="e">
        <f>AVERAGE(L84:L86)</f>
        <v>#DIV/0!</v>
      </c>
      <c r="M87" s="109"/>
      <c r="N87" s="106"/>
      <c r="O87" s="50"/>
      <c r="P87" s="106"/>
      <c r="Q87" s="99" t="e">
        <f>ABS(L84-$L$87)</f>
        <v>#DIV/0!</v>
      </c>
      <c r="R87" s="110"/>
      <c r="S87" s="111"/>
      <c r="T87" s="108"/>
      <c r="U87" s="48"/>
      <c r="V87" s="48"/>
      <c r="W87" s="45"/>
      <c r="X87" s="48"/>
      <c r="Y87" s="48"/>
      <c r="Z87" s="45"/>
      <c r="AA87" s="49"/>
      <c r="AB87" s="50"/>
      <c r="AC87" s="48"/>
      <c r="AD87" s="48"/>
      <c r="AE87" s="50"/>
    </row>
    <row r="88" spans="1:31" ht="13.5" thickBot="1">
      <c r="A88" s="54"/>
      <c r="B88" s="110"/>
      <c r="C88" s="114"/>
      <c r="D88" s="110"/>
      <c r="E88" s="48"/>
      <c r="F88" s="54"/>
      <c r="G88" s="45"/>
      <c r="H88" s="48"/>
      <c r="I88" s="45"/>
      <c r="J88" s="113"/>
      <c r="K88" s="48"/>
      <c r="L88" s="54"/>
      <c r="M88" s="54"/>
      <c r="N88" s="54"/>
      <c r="O88" s="54"/>
      <c r="P88" s="106"/>
      <c r="Q88" s="99" t="e">
        <f>ABS(L85-$L$87)</f>
        <v>#DIV/0!</v>
      </c>
      <c r="R88" s="110"/>
      <c r="S88" s="114"/>
      <c r="T88" s="110"/>
      <c r="U88" s="48"/>
      <c r="V88" s="54"/>
      <c r="W88" s="45"/>
      <c r="X88" s="48"/>
      <c r="Y88" s="45"/>
      <c r="Z88" s="113"/>
      <c r="AA88" s="48"/>
      <c r="AB88" s="48"/>
      <c r="AC88" s="48"/>
      <c r="AD88" s="48"/>
      <c r="AE88" s="48"/>
    </row>
    <row r="89" spans="1:31" ht="12.75">
      <c r="A89" s="54"/>
      <c r="B89" s="115" t="e">
        <f>(AVERAGE(B84:B86,J84:J86))*0.05</f>
        <v>#DIV/0!</v>
      </c>
      <c r="C89" s="100"/>
      <c r="D89" s="100"/>
      <c r="E89" s="54"/>
      <c r="F89" s="54"/>
      <c r="G89" s="54"/>
      <c r="H89" s="240" t="s">
        <v>40</v>
      </c>
      <c r="I89" s="241"/>
      <c r="J89" s="241"/>
      <c r="K89" s="241"/>
      <c r="L89" s="252" t="e">
        <f>AVERAGE(D84:D86,L84:L86)</f>
        <v>#DIV/0!</v>
      </c>
      <c r="M89" s="253"/>
      <c r="N89" s="116"/>
      <c r="O89" s="54"/>
      <c r="P89" s="106"/>
      <c r="Q89" s="99" t="e">
        <f>ABS(L86-$L$87)</f>
        <v>#DIV/0!</v>
      </c>
      <c r="R89" s="117"/>
      <c r="S89" s="118"/>
      <c r="T89" s="100"/>
      <c r="U89" s="120"/>
      <c r="V89" s="120"/>
      <c r="W89" s="54"/>
      <c r="X89" s="120"/>
      <c r="Y89" s="121"/>
      <c r="Z89" s="122"/>
      <c r="AA89" s="237"/>
      <c r="AB89" s="237"/>
      <c r="AC89" s="237"/>
      <c r="AD89" s="116"/>
      <c r="AE89" s="48"/>
    </row>
    <row r="90" spans="1:31" ht="13.5" thickBot="1">
      <c r="A90" s="54"/>
      <c r="B90" s="100"/>
      <c r="C90" s="100"/>
      <c r="D90" s="100"/>
      <c r="E90" s="54"/>
      <c r="F90" s="54"/>
      <c r="G90" s="54"/>
      <c r="H90" s="242"/>
      <c r="I90" s="243"/>
      <c r="J90" s="243"/>
      <c r="K90" s="243"/>
      <c r="L90" s="254"/>
      <c r="M90" s="255"/>
      <c r="N90" s="123"/>
      <c r="O90" s="54"/>
      <c r="P90" s="106"/>
      <c r="Q90" s="117"/>
      <c r="R90" s="117"/>
      <c r="S90" s="100"/>
      <c r="T90" s="100"/>
      <c r="U90" s="54"/>
      <c r="V90" s="54"/>
      <c r="W90" s="54"/>
      <c r="X90" s="54"/>
      <c r="Y90" s="48"/>
      <c r="Z90" s="226"/>
      <c r="AA90" s="226"/>
      <c r="AB90" s="226"/>
      <c r="AC90" s="226"/>
      <c r="AD90" s="123"/>
      <c r="AE90" s="48"/>
    </row>
    <row r="91" spans="1:31" ht="12.75">
      <c r="A91" s="125"/>
      <c r="B91" s="125"/>
      <c r="C91" s="54"/>
      <c r="D91" s="54"/>
      <c r="E91" s="54"/>
      <c r="F91" s="54"/>
      <c r="G91" s="54"/>
      <c r="H91" s="54"/>
      <c r="I91" s="54"/>
      <c r="J91" s="48"/>
      <c r="K91" s="48"/>
      <c r="L91" s="54"/>
      <c r="M91" s="54"/>
      <c r="N91" s="54"/>
      <c r="O91" s="54"/>
      <c r="P91" s="54"/>
      <c r="Q91" s="125"/>
      <c r="R91" s="125"/>
      <c r="S91" s="54"/>
      <c r="T91" s="54"/>
      <c r="U91" s="54"/>
      <c r="V91" s="54"/>
      <c r="W91" s="54"/>
      <c r="X91" s="54"/>
      <c r="Y91" s="48"/>
      <c r="Z91" s="48"/>
      <c r="AA91" s="48"/>
      <c r="AB91" s="48"/>
      <c r="AC91" s="48"/>
      <c r="AD91" s="48"/>
      <c r="AE91" s="48"/>
    </row>
    <row r="92" spans="1:31" ht="13.5" thickBot="1">
      <c r="A92" s="125"/>
      <c r="B92" s="125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125"/>
      <c r="R92" s="125"/>
      <c r="S92" s="54"/>
      <c r="T92" s="54"/>
      <c r="U92" s="54"/>
      <c r="V92" s="54"/>
      <c r="W92" s="54"/>
      <c r="X92" s="54"/>
      <c r="Y92" s="221"/>
      <c r="Z92" s="221"/>
      <c r="AA92" s="221"/>
      <c r="AB92" s="221"/>
      <c r="AC92" s="222"/>
      <c r="AD92" s="222"/>
      <c r="AE92" s="48"/>
    </row>
    <row r="93" spans="1:31" ht="15">
      <c r="A93" s="126" t="s">
        <v>16</v>
      </c>
      <c r="B93" s="127"/>
      <c r="C93" s="127"/>
      <c r="D93" s="127"/>
      <c r="E93" s="127"/>
      <c r="F93" s="127"/>
      <c r="G93" s="128"/>
      <c r="H93" s="127"/>
      <c r="I93" s="260" t="s">
        <v>35</v>
      </c>
      <c r="J93" s="261"/>
      <c r="K93" s="262"/>
      <c r="L93" s="54"/>
      <c r="M93" s="54"/>
      <c r="N93" s="54"/>
      <c r="O93" s="54"/>
      <c r="P93" s="54"/>
      <c r="Q93" s="248" t="s">
        <v>9</v>
      </c>
      <c r="R93" s="249"/>
      <c r="S93" s="229" t="s">
        <v>53</v>
      </c>
      <c r="T93" s="229"/>
      <c r="U93" s="229"/>
      <c r="V93" s="229"/>
      <c r="W93" s="229"/>
      <c r="X93" s="229"/>
      <c r="Y93" s="230"/>
      <c r="Z93" s="48"/>
      <c r="AA93" s="48"/>
      <c r="AB93" s="48"/>
      <c r="AC93" s="48"/>
      <c r="AD93" s="48"/>
      <c r="AE93" s="48"/>
    </row>
    <row r="94" spans="1:31" ht="16.5" thickBot="1">
      <c r="A94" s="82"/>
      <c r="B94" s="83"/>
      <c r="C94" s="83"/>
      <c r="D94" s="83"/>
      <c r="E94" s="83"/>
      <c r="F94" s="83"/>
      <c r="G94" s="84"/>
      <c r="H94" s="48"/>
      <c r="I94" s="263"/>
      <c r="J94" s="227"/>
      <c r="K94" s="228"/>
      <c r="L94" s="54"/>
      <c r="M94" s="54"/>
      <c r="N94" s="54"/>
      <c r="O94" s="54"/>
      <c r="P94" s="54"/>
      <c r="Q94" s="250"/>
      <c r="R94" s="251"/>
      <c r="S94" s="48" t="s">
        <v>27</v>
      </c>
      <c r="T94" s="48"/>
      <c r="U94" s="48"/>
      <c r="V94" s="48"/>
      <c r="W94" s="48"/>
      <c r="X94" s="48"/>
      <c r="Y94" s="131"/>
      <c r="Z94" s="54"/>
      <c r="AA94" s="54"/>
      <c r="AB94" s="54"/>
      <c r="AC94" s="54"/>
      <c r="AD94" s="54"/>
      <c r="AE94" s="48"/>
    </row>
    <row r="95" spans="1:31" ht="12.75">
      <c r="A95" s="264"/>
      <c r="B95" s="265"/>
      <c r="C95" s="133"/>
      <c r="D95" s="133"/>
      <c r="E95" s="133"/>
      <c r="F95" s="133"/>
      <c r="G95" s="134"/>
      <c r="H95" s="133"/>
      <c r="I95" s="132"/>
      <c r="J95" s="133"/>
      <c r="K95" s="134"/>
      <c r="L95" s="90"/>
      <c r="M95" s="90"/>
      <c r="N95" s="90"/>
      <c r="O95" s="90"/>
      <c r="P95" s="90"/>
      <c r="Q95" s="129"/>
      <c r="R95" s="130"/>
      <c r="S95" s="256" t="s">
        <v>25</v>
      </c>
      <c r="T95" s="256"/>
      <c r="U95" s="256"/>
      <c r="V95" s="256"/>
      <c r="W95" s="256"/>
      <c r="X95" s="256"/>
      <c r="Y95" s="257"/>
      <c r="Z95" s="90"/>
      <c r="AA95" s="90"/>
      <c r="AB95" s="90"/>
      <c r="AC95" s="90"/>
      <c r="AD95" s="90"/>
      <c r="AE95" s="133"/>
    </row>
    <row r="96" spans="1:31" ht="13.5" thickBot="1">
      <c r="A96" s="135"/>
      <c r="B96" s="57"/>
      <c r="C96" s="57"/>
      <c r="D96" s="57"/>
      <c r="E96" s="57"/>
      <c r="F96" s="57"/>
      <c r="G96" s="73"/>
      <c r="H96" s="57"/>
      <c r="I96" s="135"/>
      <c r="J96" s="57"/>
      <c r="K96" s="73"/>
      <c r="L96" s="36"/>
      <c r="M96" s="36"/>
      <c r="N96" s="36"/>
      <c r="O96" s="36"/>
      <c r="P96" s="36"/>
      <c r="Q96" s="82"/>
      <c r="R96" s="83"/>
      <c r="S96" s="227" t="s">
        <v>26</v>
      </c>
      <c r="T96" s="227"/>
      <c r="U96" s="227"/>
      <c r="V96" s="227"/>
      <c r="W96" s="227"/>
      <c r="X96" s="227"/>
      <c r="Y96" s="228"/>
      <c r="Z96" s="36"/>
      <c r="AA96" s="36"/>
      <c r="AB96" s="36"/>
      <c r="AC96" s="36"/>
      <c r="AD96" s="36"/>
      <c r="AE96" s="57"/>
    </row>
    <row r="97" spans="1:31" ht="12.75">
      <c r="A97" s="67" t="s">
        <v>20</v>
      </c>
      <c r="B97" s="48"/>
      <c r="C97" s="48"/>
      <c r="D97" s="48"/>
      <c r="E97" s="48"/>
      <c r="F97" s="170"/>
      <c r="G97" s="62" t="s">
        <v>21</v>
      </c>
      <c r="H97" s="48"/>
      <c r="I97" s="67"/>
      <c r="J97" s="48"/>
      <c r="K97" s="62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48"/>
    </row>
    <row r="98" spans="1:31" ht="12.75">
      <c r="A98" s="67"/>
      <c r="B98" s="48"/>
      <c r="C98" s="48"/>
      <c r="D98" s="48"/>
      <c r="E98" s="48"/>
      <c r="F98" s="48"/>
      <c r="G98" s="62"/>
      <c r="H98" s="48"/>
      <c r="I98" s="67"/>
      <c r="J98" s="48"/>
      <c r="K98" s="62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48"/>
    </row>
    <row r="99" spans="1:31" ht="12.75">
      <c r="A99" s="136" t="s">
        <v>28</v>
      </c>
      <c r="B99" s="48"/>
      <c r="C99" s="48"/>
      <c r="D99" s="48"/>
      <c r="E99" s="48"/>
      <c r="F99" s="48"/>
      <c r="G99" s="62"/>
      <c r="H99" s="48"/>
      <c r="I99" s="67"/>
      <c r="J99" s="137" t="str">
        <f>IF(S84=0,"positivo","negativo")</f>
        <v>positivo</v>
      </c>
      <c r="K99" s="62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48"/>
    </row>
    <row r="100" spans="1:31" ht="12.75">
      <c r="A100" s="138"/>
      <c r="B100" s="48"/>
      <c r="C100" s="48"/>
      <c r="D100" s="48"/>
      <c r="E100" s="48"/>
      <c r="F100" s="48"/>
      <c r="G100" s="62"/>
      <c r="H100" s="48"/>
      <c r="I100" s="67"/>
      <c r="J100" s="48"/>
      <c r="K100" s="62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48"/>
    </row>
    <row r="101" spans="1:31" ht="12.75">
      <c r="A101" s="67" t="s">
        <v>31</v>
      </c>
      <c r="B101" s="48"/>
      <c r="C101" s="48"/>
      <c r="D101" s="48"/>
      <c r="E101" s="48"/>
      <c r="F101" s="139" t="e">
        <f>ABS(D87-L87)</f>
        <v>#DIV/0!</v>
      </c>
      <c r="G101" s="62"/>
      <c r="H101" s="48"/>
      <c r="I101" s="67"/>
      <c r="J101" s="140" t="e">
        <f>IF(F101&lt;=0.01,"positivo","negativo")</f>
        <v>#DIV/0!</v>
      </c>
      <c r="K101" s="62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48"/>
    </row>
    <row r="102" spans="1:31" ht="12.75">
      <c r="A102" s="67"/>
      <c r="B102" s="48"/>
      <c r="C102" s="48"/>
      <c r="D102" s="48"/>
      <c r="E102" s="48"/>
      <c r="F102" s="48"/>
      <c r="G102" s="62"/>
      <c r="H102" s="48"/>
      <c r="I102" s="67"/>
      <c r="J102" s="48"/>
      <c r="K102" s="62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48"/>
    </row>
    <row r="103" spans="1:31" ht="12.75">
      <c r="A103" s="67" t="s">
        <v>29</v>
      </c>
      <c r="B103" s="48"/>
      <c r="C103" s="48"/>
      <c r="D103" s="48"/>
      <c r="E103" s="48"/>
      <c r="F103" s="170"/>
      <c r="G103" s="62" t="s">
        <v>17</v>
      </c>
      <c r="H103" s="48"/>
      <c r="I103" s="67"/>
      <c r="J103" s="140" t="str">
        <f>IF(F103&lt;=0.5,"positivo","negativo")</f>
        <v>positivo</v>
      </c>
      <c r="K103" s="62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48"/>
    </row>
    <row r="104" spans="1:31" ht="12.75">
      <c r="A104" s="67"/>
      <c r="B104" s="48"/>
      <c r="C104" s="48"/>
      <c r="D104" s="48"/>
      <c r="E104" s="48"/>
      <c r="F104" s="48"/>
      <c r="G104" s="62"/>
      <c r="H104" s="48"/>
      <c r="I104" s="67"/>
      <c r="J104" s="48"/>
      <c r="K104" s="62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48"/>
    </row>
    <row r="105" spans="1:31" ht="12.75">
      <c r="A105" s="67" t="s">
        <v>30</v>
      </c>
      <c r="B105" s="48"/>
      <c r="C105" s="48"/>
      <c r="D105" s="48"/>
      <c r="E105" s="48"/>
      <c r="F105" s="141">
        <f>(MAX(B84:B86,J84:J86))-(MIN(B84:B86,J84:J86))</f>
        <v>0</v>
      </c>
      <c r="G105" s="62" t="str">
        <f>C83</f>
        <v>Pa</v>
      </c>
      <c r="H105" s="48"/>
      <c r="I105" s="67"/>
      <c r="J105" s="140" t="e">
        <f>IF(F105&lt;=B89,"positivo","negativo")</f>
        <v>#DIV/0!</v>
      </c>
      <c r="K105" s="62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48"/>
    </row>
    <row r="106" spans="1:31" ht="13.5" thickBot="1">
      <c r="A106" s="82"/>
      <c r="B106" s="83"/>
      <c r="C106" s="83"/>
      <c r="D106" s="83"/>
      <c r="E106" s="83"/>
      <c r="F106" s="83"/>
      <c r="G106" s="84"/>
      <c r="H106" s="83"/>
      <c r="I106" s="82"/>
      <c r="J106" s="83"/>
      <c r="K106" s="8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48"/>
    </row>
    <row r="107" spans="1:31" ht="24" customHeight="1" thickBo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219" t="s">
        <v>2</v>
      </c>
      <c r="T107" s="220"/>
      <c r="U107" s="223"/>
      <c r="V107" s="224"/>
      <c r="W107" s="225"/>
      <c r="X107" s="54"/>
      <c r="Y107" s="54"/>
      <c r="Z107" s="54"/>
      <c r="AA107" s="54"/>
      <c r="AB107" s="54"/>
      <c r="AC107" s="54"/>
      <c r="AD107" s="54"/>
      <c r="AE107" s="48"/>
    </row>
    <row r="108" spans="1:31" ht="12.7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48"/>
    </row>
  </sheetData>
  <sheetProtection password="F0E2" sheet="1"/>
  <mergeCells count="93">
    <mergeCell ref="S107:T107"/>
    <mergeCell ref="U107:W107"/>
    <mergeCell ref="I93:K94"/>
    <mergeCell ref="Q93:R94"/>
    <mergeCell ref="S93:Y93"/>
    <mergeCell ref="A95:B95"/>
    <mergeCell ref="S95:Y95"/>
    <mergeCell ref="S96:Y96"/>
    <mergeCell ref="H89:K90"/>
    <mergeCell ref="L89:M90"/>
    <mergeCell ref="AA89:AC89"/>
    <mergeCell ref="Z90:AC90"/>
    <mergeCell ref="Y92:AB92"/>
    <mergeCell ref="AC92:AD92"/>
    <mergeCell ref="E84:E86"/>
    <mergeCell ref="F84:F86"/>
    <mergeCell ref="G84:G86"/>
    <mergeCell ref="M84:M86"/>
    <mergeCell ref="N84:N86"/>
    <mergeCell ref="O84:O86"/>
    <mergeCell ref="A80:G80"/>
    <mergeCell ref="I80:O80"/>
    <mergeCell ref="Q80:W80"/>
    <mergeCell ref="Y80:AE80"/>
    <mergeCell ref="E81:F81"/>
    <mergeCell ref="M81:N81"/>
    <mergeCell ref="I64:K65"/>
    <mergeCell ref="Q64:R65"/>
    <mergeCell ref="S64:Y64"/>
    <mergeCell ref="A66:B66"/>
    <mergeCell ref="S66:Y66"/>
    <mergeCell ref="S67:Y67"/>
    <mergeCell ref="O55:O57"/>
    <mergeCell ref="H60:K61"/>
    <mergeCell ref="L60:M61"/>
    <mergeCell ref="AA60:AC60"/>
    <mergeCell ref="Z61:AC61"/>
    <mergeCell ref="Y63:AB63"/>
    <mergeCell ref="AC63:AD63"/>
    <mergeCell ref="E52:F52"/>
    <mergeCell ref="M52:N52"/>
    <mergeCell ref="E55:E57"/>
    <mergeCell ref="F55:F57"/>
    <mergeCell ref="G55:G57"/>
    <mergeCell ref="M55:M57"/>
    <mergeCell ref="N55:N57"/>
    <mergeCell ref="A37:B37"/>
    <mergeCell ref="S37:Y37"/>
    <mergeCell ref="S38:Y38"/>
    <mergeCell ref="A51:G51"/>
    <mergeCell ref="I51:O51"/>
    <mergeCell ref="Q51:W51"/>
    <mergeCell ref="Y51:AE51"/>
    <mergeCell ref="H32:K33"/>
    <mergeCell ref="L32:M33"/>
    <mergeCell ref="AA32:AC32"/>
    <mergeCell ref="Z33:AC33"/>
    <mergeCell ref="I35:K36"/>
    <mergeCell ref="Q35:R36"/>
    <mergeCell ref="S35:Y35"/>
    <mergeCell ref="E27:E29"/>
    <mergeCell ref="F27:F29"/>
    <mergeCell ref="G27:G29"/>
    <mergeCell ref="M27:M29"/>
    <mergeCell ref="N27:N29"/>
    <mergeCell ref="O27:O29"/>
    <mergeCell ref="A23:G23"/>
    <mergeCell ref="I23:O23"/>
    <mergeCell ref="Q23:W23"/>
    <mergeCell ref="Y23:AE23"/>
    <mergeCell ref="E24:F24"/>
    <mergeCell ref="M24:N24"/>
    <mergeCell ref="S18:U18"/>
    <mergeCell ref="Y18:Z18"/>
    <mergeCell ref="AA18:AB18"/>
    <mergeCell ref="Y19:Z19"/>
    <mergeCell ref="AA19:AB19"/>
    <mergeCell ref="S20:U20"/>
    <mergeCell ref="V20:W20"/>
    <mergeCell ref="Y20:Z20"/>
    <mergeCell ref="AA20:AB20"/>
    <mergeCell ref="Y14:Z14"/>
    <mergeCell ref="AA14:AB14"/>
    <mergeCell ref="Y15:Z15"/>
    <mergeCell ref="AA15:AB15"/>
    <mergeCell ref="A16:H16"/>
    <mergeCell ref="S16:U16"/>
    <mergeCell ref="A1:AE2"/>
    <mergeCell ref="A3:AE5"/>
    <mergeCell ref="B7:C7"/>
    <mergeCell ref="W8:AA8"/>
    <mergeCell ref="Y13:Z13"/>
    <mergeCell ref="AA13:AB13"/>
  </mergeCells>
  <printOptions horizontalCentered="1" verticalCentered="1"/>
  <pageMargins left="0.2" right="0" top="0.3937007874015748" bottom="0.3937007874015748" header="0.17" footer="0.39"/>
  <pageSetup horizontalDpi="600" verticalDpi="600" orientation="landscape" paperSize="9" scale="65" r:id="rId4"/>
  <rowBreaks count="1" manualBreakCount="1">
    <brk id="48" max="255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7109375" style="0" customWidth="1"/>
    <col min="2" max="2" width="4.57421875" style="0" customWidth="1"/>
    <col min="3" max="3" width="7.28125" style="0" customWidth="1"/>
    <col min="4" max="4" width="10.421875" style="0" customWidth="1"/>
    <col min="5" max="5" width="10.57421875" style="0" customWidth="1"/>
    <col min="6" max="6" width="6.421875" style="0" customWidth="1"/>
    <col min="7" max="7" width="10.7109375" style="0" customWidth="1"/>
    <col min="8" max="8" width="10.00390625" style="0" bestFit="1" customWidth="1"/>
    <col min="9" max="9" width="4.00390625" style="0" customWidth="1"/>
    <col min="11" max="11" width="27.421875" style="31" hidden="1" customWidth="1"/>
    <col min="12" max="12" width="9.140625" style="31" hidden="1" customWidth="1"/>
    <col min="13" max="24" width="9.140625" style="31" customWidth="1"/>
  </cols>
  <sheetData>
    <row r="1" spans="1:24" ht="12.75" customHeight="1">
      <c r="A1" s="281" t="s">
        <v>54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3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12.75" customHeight="1">
      <c r="A2" s="284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6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ht="18">
      <c r="A3" s="297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2.75" customHeight="1">
      <c r="A4" s="300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2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 ht="15.75" customHeight="1" thickBot="1">
      <c r="A5" s="303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5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 ht="13.5" customHeight="1">
      <c r="A6" s="163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13" ht="12.75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0"/>
      <c r="L7" s="150"/>
      <c r="M7" s="150"/>
    </row>
    <row r="8" spans="1:13" ht="12.75">
      <c r="A8" s="151"/>
      <c r="B8" s="151"/>
      <c r="C8" s="152" t="str">
        <f>'Dp 5ms'!A7</f>
        <v>DATA :</v>
      </c>
      <c r="D8" s="153">
        <f>'Dp 5ms'!B7</f>
        <v>0</v>
      </c>
      <c r="E8" s="151"/>
      <c r="F8" s="151"/>
      <c r="G8" s="151"/>
      <c r="H8" s="151"/>
      <c r="I8" s="151"/>
      <c r="J8" s="151"/>
      <c r="K8" s="150"/>
      <c r="L8" s="150"/>
      <c r="M8" s="150"/>
    </row>
    <row r="9" spans="1:13" ht="12.75">
      <c r="A9" s="151"/>
      <c r="B9" s="151"/>
      <c r="C9" s="152"/>
      <c r="D9" s="154"/>
      <c r="E9" s="151"/>
      <c r="F9" s="151"/>
      <c r="G9" s="151"/>
      <c r="H9" s="151"/>
      <c r="I9" s="151"/>
      <c r="J9" s="151"/>
      <c r="K9" s="150"/>
      <c r="L9" s="150"/>
      <c r="M9" s="150"/>
    </row>
    <row r="10" spans="1:13" ht="12.75">
      <c r="A10" s="151"/>
      <c r="B10" s="151"/>
      <c r="C10" s="152"/>
      <c r="D10" s="154"/>
      <c r="E10" s="151"/>
      <c r="F10" s="151"/>
      <c r="G10" s="151"/>
      <c r="H10" s="151"/>
      <c r="I10" s="151"/>
      <c r="J10" s="151"/>
      <c r="K10" s="150"/>
      <c r="L10" s="150"/>
      <c r="M10" s="150"/>
    </row>
    <row r="11" spans="1:13" ht="12.75">
      <c r="A11" s="151"/>
      <c r="B11" s="151"/>
      <c r="C11" s="152"/>
      <c r="D11" s="154"/>
      <c r="E11" s="151"/>
      <c r="F11" s="151"/>
      <c r="G11" s="151"/>
      <c r="H11" s="151"/>
      <c r="I11" s="151"/>
      <c r="J11" s="151"/>
      <c r="K11" s="150"/>
      <c r="L11" s="150"/>
      <c r="M11" s="150"/>
    </row>
    <row r="12" spans="1:13" ht="13.5" thickBot="1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0"/>
      <c r="L12" s="150"/>
      <c r="M12" s="150"/>
    </row>
    <row r="13" spans="1:13" ht="13.5" thickBot="1">
      <c r="A13" s="151"/>
      <c r="B13" s="151"/>
      <c r="C13" s="151"/>
      <c r="D13" s="151"/>
      <c r="E13" s="293" t="str">
        <f>'Dp 5ms'!U8</f>
        <v>Laboratorio:</v>
      </c>
      <c r="F13" s="293"/>
      <c r="G13" s="150"/>
      <c r="H13" s="294">
        <f>'Dp 5ms'!W8</f>
        <v>0</v>
      </c>
      <c r="I13" s="295"/>
      <c r="J13" s="295"/>
      <c r="K13" s="295"/>
      <c r="L13" s="295"/>
      <c r="M13" s="296"/>
    </row>
    <row r="14" spans="1:13" ht="12.75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0"/>
      <c r="L14" s="150"/>
      <c r="M14" s="150"/>
    </row>
    <row r="15" spans="1:13" ht="12.75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0"/>
      <c r="L15" s="150"/>
      <c r="M15" s="150"/>
    </row>
    <row r="16" spans="1:13" ht="12.75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0"/>
      <c r="L16" s="150"/>
      <c r="M16" s="150"/>
    </row>
    <row r="17" spans="1:13" ht="12.75">
      <c r="A17" s="151"/>
      <c r="B17" s="151"/>
      <c r="C17" s="151"/>
      <c r="D17" s="151"/>
      <c r="E17" s="151"/>
      <c r="F17" s="151"/>
      <c r="G17" s="151"/>
      <c r="H17" s="151"/>
      <c r="I17" s="151"/>
      <c r="J17" s="151"/>
      <c r="K17" s="150"/>
      <c r="L17" s="150"/>
      <c r="M17" s="150"/>
    </row>
    <row r="18" spans="1:13" ht="12.75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0"/>
      <c r="L18" s="150"/>
      <c r="M18" s="150"/>
    </row>
    <row r="19" spans="1:13" ht="13.5" thickBot="1">
      <c r="A19" s="151"/>
      <c r="B19" s="151"/>
      <c r="C19" s="151"/>
      <c r="D19" s="151"/>
      <c r="E19" s="151"/>
      <c r="F19" s="151"/>
      <c r="G19" s="151"/>
      <c r="H19" s="151"/>
      <c r="I19" s="151"/>
      <c r="J19" s="151"/>
      <c r="K19" s="150"/>
      <c r="L19" s="150"/>
      <c r="M19" s="150"/>
    </row>
    <row r="20" spans="1:13" ht="13.5" customHeight="1" thickBot="1">
      <c r="A20" s="290" t="s">
        <v>60</v>
      </c>
      <c r="B20" s="291"/>
      <c r="C20" s="291"/>
      <c r="D20" s="291"/>
      <c r="E20" s="291"/>
      <c r="F20" s="291"/>
      <c r="G20" s="291"/>
      <c r="H20" s="292"/>
      <c r="I20" s="151"/>
      <c r="J20" s="151"/>
      <c r="K20" s="150"/>
      <c r="L20" s="150"/>
      <c r="M20" s="150"/>
    </row>
    <row r="21" spans="1:13" ht="12.75">
      <c r="A21" s="61"/>
      <c r="B21" s="34"/>
      <c r="C21" s="48"/>
      <c r="D21" s="48"/>
      <c r="E21" s="34"/>
      <c r="F21" s="48"/>
      <c r="G21" s="48"/>
      <c r="H21" s="70"/>
      <c r="I21" s="151"/>
      <c r="J21" s="151"/>
      <c r="K21" s="150"/>
      <c r="L21" s="150"/>
      <c r="M21" s="150"/>
    </row>
    <row r="22" spans="1:13" ht="38.25">
      <c r="A22" s="67"/>
      <c r="B22" s="48"/>
      <c r="C22" s="48"/>
      <c r="D22" s="71" t="s">
        <v>46</v>
      </c>
      <c r="E22" s="175" t="s">
        <v>63</v>
      </c>
      <c r="F22" s="69" t="s">
        <v>8</v>
      </c>
      <c r="G22" s="72" t="s">
        <v>12</v>
      </c>
      <c r="H22" s="73"/>
      <c r="I22" s="151"/>
      <c r="J22" s="151"/>
      <c r="K22" s="150"/>
      <c r="L22" s="150"/>
      <c r="M22" s="150"/>
    </row>
    <row r="23" spans="1:13" ht="13.5" thickBot="1">
      <c r="A23" s="74"/>
      <c r="B23" s="75"/>
      <c r="C23" s="75"/>
      <c r="D23" s="75"/>
      <c r="E23" s="76"/>
      <c r="F23" s="77"/>
      <c r="G23" s="76"/>
      <c r="H23" s="78"/>
      <c r="I23" s="151"/>
      <c r="J23" s="151"/>
      <c r="K23" s="150"/>
      <c r="L23" s="150"/>
      <c r="M23" s="150"/>
    </row>
    <row r="24" spans="1:13" ht="12.75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0"/>
      <c r="L24" s="150"/>
      <c r="M24" s="150"/>
    </row>
    <row r="25" spans="1:13" ht="12.75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0"/>
      <c r="L25" s="150"/>
      <c r="M25" s="150"/>
    </row>
    <row r="26" spans="1:13" ht="13.5" thickBot="1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0"/>
      <c r="L26" s="150"/>
      <c r="M26" s="150"/>
    </row>
    <row r="27" spans="1:13" ht="13.5" thickBot="1">
      <c r="A27" s="287" t="s">
        <v>48</v>
      </c>
      <c r="B27" s="288"/>
      <c r="C27" s="288"/>
      <c r="D27" s="288"/>
      <c r="E27" s="288"/>
      <c r="F27" s="288"/>
      <c r="G27" s="289"/>
      <c r="H27" s="151"/>
      <c r="I27" s="151"/>
      <c r="J27" s="151"/>
      <c r="K27" s="150"/>
      <c r="L27" s="150"/>
      <c r="M27" s="150"/>
    </row>
    <row r="28" spans="1:13" ht="13.5" thickBot="1">
      <c r="A28" s="149"/>
      <c r="B28" s="150"/>
      <c r="C28" s="150"/>
      <c r="D28" s="150"/>
      <c r="E28" s="150"/>
      <c r="F28" s="150"/>
      <c r="G28" s="155"/>
      <c r="H28" s="151"/>
      <c r="I28" s="151"/>
      <c r="J28" s="151"/>
      <c r="K28" s="150"/>
      <c r="L28" s="150"/>
      <c r="M28" s="150"/>
    </row>
    <row r="29" spans="1:13" ht="13.5" thickBot="1">
      <c r="A29" s="149"/>
      <c r="B29" s="156" t="s">
        <v>49</v>
      </c>
      <c r="C29" s="151"/>
      <c r="D29" s="278" t="e">
        <f>AVERAGE('Dp 5ms'!L32:M33,'Dp 5ms'!L60:M61,'Dp 5ms'!L89:M90)</f>
        <v>#DIV/0!</v>
      </c>
      <c r="E29" s="279"/>
      <c r="F29" s="280"/>
      <c r="G29" s="155"/>
      <c r="H29" s="151"/>
      <c r="I29" s="151"/>
      <c r="J29" s="151"/>
      <c r="K29" s="150"/>
      <c r="L29" s="150"/>
      <c r="M29" s="150"/>
    </row>
    <row r="30" spans="1:13" ht="6.75" customHeight="1" thickBot="1">
      <c r="A30" s="149"/>
      <c r="B30" s="156"/>
      <c r="C30" s="150"/>
      <c r="D30" s="157"/>
      <c r="E30" s="157"/>
      <c r="F30" s="157"/>
      <c r="G30" s="155"/>
      <c r="H30" s="151"/>
      <c r="I30" s="151"/>
      <c r="J30" s="151"/>
      <c r="K30" s="150"/>
      <c r="L30" s="150"/>
      <c r="M30" s="150"/>
    </row>
    <row r="31" spans="1:13" ht="13.5" thickBot="1">
      <c r="A31" s="149"/>
      <c r="B31" s="156" t="s">
        <v>50</v>
      </c>
      <c r="C31" s="151"/>
      <c r="D31" s="278" t="e">
        <f>STDEV('Dp 5ms'!D55:D57,'Dp 5ms'!L55:L57,'Dp 5ms'!D84:D86,'Dp 5ms'!L84:L86,'Dp 5ms'!D27:D29,'Dp 5ms'!L27:L29)</f>
        <v>#DIV/0!</v>
      </c>
      <c r="E31" s="279"/>
      <c r="F31" s="280"/>
      <c r="G31" s="155"/>
      <c r="H31" s="151"/>
      <c r="I31" s="151"/>
      <c r="J31" s="151"/>
      <c r="K31" s="150"/>
      <c r="L31" s="150"/>
      <c r="M31" s="150"/>
    </row>
    <row r="32" spans="1:13" ht="6.75" customHeight="1" thickBot="1">
      <c r="A32" s="149"/>
      <c r="B32" s="156"/>
      <c r="C32" s="150"/>
      <c r="D32" s="157"/>
      <c r="E32" s="157"/>
      <c r="F32" s="157"/>
      <c r="G32" s="155"/>
      <c r="H32" s="151"/>
      <c r="I32" s="151"/>
      <c r="J32" s="151"/>
      <c r="K32" s="150"/>
      <c r="L32" s="150"/>
      <c r="M32" s="150"/>
    </row>
    <row r="33" spans="1:13" ht="13.5" thickBot="1">
      <c r="A33" s="149"/>
      <c r="B33" s="156" t="s">
        <v>51</v>
      </c>
      <c r="C33" s="151"/>
      <c r="D33" s="278" t="e">
        <f>(D31/D29)*100</f>
        <v>#DIV/0!</v>
      </c>
      <c r="E33" s="279"/>
      <c r="F33" s="280"/>
      <c r="G33" s="155"/>
      <c r="H33" s="151"/>
      <c r="I33" s="151"/>
      <c r="J33" s="151"/>
      <c r="K33" s="150"/>
      <c r="L33" s="150"/>
      <c r="M33" s="150"/>
    </row>
    <row r="34" spans="1:13" ht="13.5" thickBot="1">
      <c r="A34" s="158"/>
      <c r="B34" s="159"/>
      <c r="C34" s="159"/>
      <c r="D34" s="159"/>
      <c r="E34" s="159"/>
      <c r="F34" s="159"/>
      <c r="G34" s="160"/>
      <c r="H34" s="151"/>
      <c r="I34" s="151"/>
      <c r="J34" s="151"/>
      <c r="K34" s="150"/>
      <c r="L34" s="150"/>
      <c r="M34" s="150"/>
    </row>
    <row r="35" spans="1:13" ht="12.75">
      <c r="A35" s="151"/>
      <c r="B35" s="151"/>
      <c r="C35" s="151"/>
      <c r="D35" s="151"/>
      <c r="E35" s="151"/>
      <c r="F35" s="151"/>
      <c r="G35" s="151"/>
      <c r="H35" s="151"/>
      <c r="I35" s="151"/>
      <c r="J35" s="151"/>
      <c r="K35" s="150"/>
      <c r="L35" s="150"/>
      <c r="M35" s="150"/>
    </row>
    <row r="36" spans="1:13" ht="12.75">
      <c r="A36" s="151"/>
      <c r="B36" s="151"/>
      <c r="C36" s="151"/>
      <c r="D36" s="151"/>
      <c r="E36" s="151"/>
      <c r="F36" s="151"/>
      <c r="G36" s="151"/>
      <c r="H36" s="151"/>
      <c r="I36" s="151"/>
      <c r="J36" s="151"/>
      <c r="K36" s="150"/>
      <c r="L36" s="150"/>
      <c r="M36" s="150"/>
    </row>
    <row r="37" spans="1:13" ht="12.75">
      <c r="A37" s="151"/>
      <c r="B37" s="151"/>
      <c r="C37" s="151"/>
      <c r="D37" s="151"/>
      <c r="E37" s="151"/>
      <c r="F37" s="151"/>
      <c r="G37" s="151"/>
      <c r="H37" s="151"/>
      <c r="I37" s="151"/>
      <c r="J37" s="151"/>
      <c r="K37" s="150"/>
      <c r="L37" s="150"/>
      <c r="M37" s="150"/>
    </row>
    <row r="38" spans="1:13" ht="12.75">
      <c r="A38" s="151"/>
      <c r="B38" s="151"/>
      <c r="C38" s="151"/>
      <c r="D38" s="151"/>
      <c r="E38" s="151"/>
      <c r="F38" s="151"/>
      <c r="G38" s="151"/>
      <c r="H38" s="151"/>
      <c r="I38" s="151"/>
      <c r="J38" s="151"/>
      <c r="K38" s="150"/>
      <c r="L38" s="150"/>
      <c r="M38" s="150"/>
    </row>
    <row r="39" spans="1:13" ht="12.75">
      <c r="A39" s="151"/>
      <c r="B39" s="151"/>
      <c r="C39" s="151"/>
      <c r="D39" s="151"/>
      <c r="E39" s="151"/>
      <c r="F39" s="151"/>
      <c r="G39" s="151"/>
      <c r="H39" s="151"/>
      <c r="I39" s="151"/>
      <c r="J39" s="151"/>
      <c r="K39" s="150"/>
      <c r="L39" s="150"/>
      <c r="M39" s="150"/>
    </row>
    <row r="40" spans="1:13" ht="12.75">
      <c r="A40" s="151"/>
      <c r="B40" s="151"/>
      <c r="C40" s="151"/>
      <c r="D40" s="151"/>
      <c r="E40" s="151"/>
      <c r="F40" s="151"/>
      <c r="G40" s="151"/>
      <c r="H40" s="151"/>
      <c r="I40" s="151"/>
      <c r="J40" s="151"/>
      <c r="K40" s="150"/>
      <c r="L40" s="150"/>
      <c r="M40" s="150"/>
    </row>
    <row r="41" spans="1:13" ht="12.75">
      <c r="A41" s="151"/>
      <c r="B41" s="151"/>
      <c r="C41" s="151"/>
      <c r="D41" s="151"/>
      <c r="E41" s="151"/>
      <c r="F41" s="151"/>
      <c r="G41" s="151"/>
      <c r="H41" s="151"/>
      <c r="I41" s="151"/>
      <c r="J41" s="151"/>
      <c r="K41" s="150"/>
      <c r="L41" s="150"/>
      <c r="M41" s="150"/>
    </row>
    <row r="42" spans="1:13" ht="12.75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0"/>
      <c r="L42" s="150"/>
      <c r="M42" s="150"/>
    </row>
    <row r="43" spans="1:13" ht="12.75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0"/>
      <c r="L43" s="150"/>
      <c r="M43" s="150"/>
    </row>
    <row r="44" spans="1:13" ht="12.75">
      <c r="A44" s="151"/>
      <c r="B44" s="151"/>
      <c r="C44" s="151"/>
      <c r="D44" s="151"/>
      <c r="E44" s="151"/>
      <c r="F44" s="151"/>
      <c r="G44" s="151"/>
      <c r="H44" s="151"/>
      <c r="I44" s="151"/>
      <c r="J44" s="151"/>
      <c r="K44" s="150"/>
      <c r="L44" s="150"/>
      <c r="M44" s="150"/>
    </row>
    <row r="45" spans="1:13" ht="12.75">
      <c r="A45" s="151"/>
      <c r="B45" s="151"/>
      <c r="C45" s="151"/>
      <c r="D45" s="151"/>
      <c r="E45" s="151"/>
      <c r="F45" s="151"/>
      <c r="G45" s="151"/>
      <c r="H45" s="151"/>
      <c r="I45" s="151"/>
      <c r="J45" s="151"/>
      <c r="K45" s="150"/>
      <c r="L45" s="150"/>
      <c r="M45" s="150"/>
    </row>
    <row r="46" spans="1:13" ht="12.75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150"/>
      <c r="L46" s="150"/>
      <c r="M46" s="150"/>
    </row>
    <row r="47" spans="1:13" ht="12.75">
      <c r="A47" s="151"/>
      <c r="B47" s="151"/>
      <c r="C47" s="151"/>
      <c r="D47" s="151"/>
      <c r="E47" s="151"/>
      <c r="F47" s="151"/>
      <c r="G47" s="151"/>
      <c r="H47" s="151"/>
      <c r="I47" s="151"/>
      <c r="J47" s="151"/>
      <c r="K47" s="150"/>
      <c r="L47" s="150"/>
      <c r="M47" s="150"/>
    </row>
    <row r="48" spans="1:13" ht="12.75">
      <c r="A48" s="151"/>
      <c r="B48" s="151"/>
      <c r="C48" s="151"/>
      <c r="D48" s="151"/>
      <c r="E48" s="151"/>
      <c r="F48" s="151"/>
      <c r="G48" s="151"/>
      <c r="H48" s="151"/>
      <c r="I48" s="151"/>
      <c r="J48" s="151"/>
      <c r="K48" s="150"/>
      <c r="L48" s="150"/>
      <c r="M48" s="150"/>
    </row>
    <row r="49" spans="1:13" ht="12.75">
      <c r="A49" s="151"/>
      <c r="B49" s="151"/>
      <c r="C49" s="151"/>
      <c r="D49" s="151"/>
      <c r="E49" s="151"/>
      <c r="F49" s="151"/>
      <c r="G49" s="151"/>
      <c r="H49" s="151"/>
      <c r="I49" s="151"/>
      <c r="J49" s="151"/>
      <c r="K49" s="150"/>
      <c r="L49" s="150"/>
      <c r="M49" s="150"/>
    </row>
    <row r="50" spans="1:13" ht="13.5" thickBot="1">
      <c r="A50" s="151"/>
      <c r="B50" s="151"/>
      <c r="C50" s="151"/>
      <c r="D50" s="151"/>
      <c r="E50" s="151"/>
      <c r="F50" s="151"/>
      <c r="G50" s="151"/>
      <c r="H50" s="151"/>
      <c r="I50" s="151"/>
      <c r="J50" s="151"/>
      <c r="K50" s="150"/>
      <c r="L50" s="150"/>
      <c r="M50" s="150"/>
    </row>
    <row r="51" spans="1:13" ht="13.5" thickBot="1">
      <c r="A51" s="151"/>
      <c r="B51" s="151"/>
      <c r="C51" s="151"/>
      <c r="D51" s="151"/>
      <c r="E51" s="151"/>
      <c r="F51" s="151"/>
      <c r="G51" s="161" t="s">
        <v>52</v>
      </c>
      <c r="H51" s="275">
        <f>'Dp 5ms'!U107</f>
        <v>0</v>
      </c>
      <c r="I51" s="276"/>
      <c r="J51" s="277"/>
      <c r="K51" s="162"/>
      <c r="L51" s="162"/>
      <c r="M51" s="162"/>
    </row>
  </sheetData>
  <sheetProtection password="F0E2" sheet="1"/>
  <mergeCells count="10">
    <mergeCell ref="H51:J51"/>
    <mergeCell ref="D29:F29"/>
    <mergeCell ref="D31:F31"/>
    <mergeCell ref="D33:F33"/>
    <mergeCell ref="A1:M2"/>
    <mergeCell ref="A27:G27"/>
    <mergeCell ref="A20:H20"/>
    <mergeCell ref="E13:F13"/>
    <mergeCell ref="H13:M13"/>
    <mergeCell ref="A3:M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7109375" style="0" customWidth="1"/>
    <col min="2" max="2" width="4.57421875" style="0" customWidth="1"/>
    <col min="3" max="3" width="7.28125" style="0" customWidth="1"/>
    <col min="4" max="4" width="10.421875" style="0" customWidth="1"/>
    <col min="5" max="5" width="10.57421875" style="0" customWidth="1"/>
    <col min="6" max="6" width="6.421875" style="0" customWidth="1"/>
    <col min="7" max="7" width="10.7109375" style="0" customWidth="1"/>
    <col min="8" max="8" width="10.00390625" style="0" bestFit="1" customWidth="1"/>
    <col min="9" max="9" width="4.00390625" style="0" customWidth="1"/>
    <col min="11" max="11" width="27.421875" style="31" hidden="1" customWidth="1"/>
    <col min="12" max="12" width="9.140625" style="31" hidden="1" customWidth="1"/>
    <col min="13" max="24" width="9.140625" style="31" customWidth="1"/>
  </cols>
  <sheetData>
    <row r="1" spans="1:24" ht="12.75" customHeight="1">
      <c r="A1" s="281" t="s">
        <v>55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3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12.75" customHeight="1">
      <c r="A2" s="284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6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ht="18">
      <c r="A3" s="297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2.75" customHeight="1">
      <c r="A4" s="300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2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 ht="15.75" customHeight="1" thickBot="1">
      <c r="A5" s="303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5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 ht="13.5" customHeight="1">
      <c r="A6" s="163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13" ht="12.75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0"/>
      <c r="L7" s="150"/>
      <c r="M7" s="150"/>
    </row>
    <row r="8" spans="1:13" ht="12.75">
      <c r="A8" s="151"/>
      <c r="B8" s="151"/>
      <c r="C8" s="152" t="str">
        <f>'Dp 10ms'!A7</f>
        <v>DATA :</v>
      </c>
      <c r="D8" s="153">
        <f>'Dp 10ms'!B7</f>
        <v>0</v>
      </c>
      <c r="E8" s="151"/>
      <c r="F8" s="151"/>
      <c r="G8" s="151"/>
      <c r="H8" s="151"/>
      <c r="I8" s="151"/>
      <c r="J8" s="151"/>
      <c r="K8" s="150"/>
      <c r="L8" s="150"/>
      <c r="M8" s="150"/>
    </row>
    <row r="9" spans="1:13" ht="12.75">
      <c r="A9" s="151"/>
      <c r="B9" s="151"/>
      <c r="C9" s="152"/>
      <c r="D9" s="154"/>
      <c r="E9" s="151"/>
      <c r="F9" s="151"/>
      <c r="G9" s="151"/>
      <c r="H9" s="151"/>
      <c r="I9" s="151"/>
      <c r="J9" s="151"/>
      <c r="K9" s="150"/>
      <c r="L9" s="150"/>
      <c r="M9" s="150"/>
    </row>
    <row r="10" spans="1:13" ht="12.75">
      <c r="A10" s="151"/>
      <c r="B10" s="151"/>
      <c r="C10" s="152"/>
      <c r="D10" s="154"/>
      <c r="E10" s="151"/>
      <c r="F10" s="151"/>
      <c r="G10" s="151"/>
      <c r="H10" s="151"/>
      <c r="I10" s="151"/>
      <c r="J10" s="151"/>
      <c r="K10" s="150"/>
      <c r="L10" s="150"/>
      <c r="M10" s="150"/>
    </row>
    <row r="11" spans="1:13" ht="12.75">
      <c r="A11" s="151"/>
      <c r="B11" s="151"/>
      <c r="C11" s="152"/>
      <c r="D11" s="154"/>
      <c r="E11" s="151"/>
      <c r="F11" s="151"/>
      <c r="G11" s="151"/>
      <c r="H11" s="151"/>
      <c r="I11" s="151"/>
      <c r="J11" s="151"/>
      <c r="K11" s="150"/>
      <c r="L11" s="150"/>
      <c r="M11" s="150"/>
    </row>
    <row r="12" spans="1:13" ht="13.5" thickBot="1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0"/>
      <c r="L12" s="150"/>
      <c r="M12" s="150"/>
    </row>
    <row r="13" spans="1:13" ht="13.5" thickBot="1">
      <c r="A13" s="151"/>
      <c r="B13" s="151"/>
      <c r="C13" s="151"/>
      <c r="D13" s="151"/>
      <c r="E13" s="293" t="str">
        <f>'Dp 5ms'!U8</f>
        <v>Laboratorio:</v>
      </c>
      <c r="F13" s="293"/>
      <c r="G13" s="150"/>
      <c r="H13" s="294">
        <f>'Dp 10ms'!W8</f>
        <v>0</v>
      </c>
      <c r="I13" s="295"/>
      <c r="J13" s="295"/>
      <c r="K13" s="295"/>
      <c r="L13" s="295"/>
      <c r="M13" s="296"/>
    </row>
    <row r="14" spans="1:13" ht="12.75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0"/>
      <c r="L14" s="150"/>
      <c r="M14" s="150"/>
    </row>
    <row r="15" spans="1:13" ht="12.75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0"/>
      <c r="L15" s="150"/>
      <c r="M15" s="150"/>
    </row>
    <row r="16" spans="1:13" ht="12.75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0"/>
      <c r="L16" s="150"/>
      <c r="M16" s="150"/>
    </row>
    <row r="17" spans="1:13" ht="12.75">
      <c r="A17" s="151"/>
      <c r="B17" s="151"/>
      <c r="C17" s="151"/>
      <c r="D17" s="151"/>
      <c r="E17" s="151"/>
      <c r="F17" s="151"/>
      <c r="G17" s="151"/>
      <c r="H17" s="151"/>
      <c r="I17" s="151"/>
      <c r="J17" s="151"/>
      <c r="K17" s="150"/>
      <c r="L17" s="150"/>
      <c r="M17" s="150"/>
    </row>
    <row r="18" spans="1:13" ht="12.75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0"/>
      <c r="L18" s="150"/>
      <c r="M18" s="150"/>
    </row>
    <row r="19" spans="1:13" ht="13.5" thickBot="1">
      <c r="A19" s="151"/>
      <c r="B19" s="151"/>
      <c r="C19" s="151"/>
      <c r="D19" s="151"/>
      <c r="E19" s="151"/>
      <c r="F19" s="151"/>
      <c r="G19" s="151"/>
      <c r="H19" s="151"/>
      <c r="I19" s="151"/>
      <c r="J19" s="151"/>
      <c r="K19" s="150"/>
      <c r="L19" s="150"/>
      <c r="M19" s="150"/>
    </row>
    <row r="20" spans="1:13" ht="13.5" customHeight="1" thickBot="1">
      <c r="A20" s="290" t="s">
        <v>60</v>
      </c>
      <c r="B20" s="291"/>
      <c r="C20" s="291"/>
      <c r="D20" s="291"/>
      <c r="E20" s="291"/>
      <c r="F20" s="291"/>
      <c r="G20" s="291"/>
      <c r="H20" s="292"/>
      <c r="I20" s="151"/>
      <c r="J20" s="151"/>
      <c r="K20" s="150"/>
      <c r="L20" s="150"/>
      <c r="M20" s="150"/>
    </row>
    <row r="21" spans="1:13" ht="12.75">
      <c r="A21" s="61"/>
      <c r="B21" s="34"/>
      <c r="C21" s="48"/>
      <c r="D21" s="48"/>
      <c r="E21" s="34"/>
      <c r="F21" s="48"/>
      <c r="G21" s="48"/>
      <c r="H21" s="70"/>
      <c r="I21" s="151"/>
      <c r="J21" s="151"/>
      <c r="K21" s="150"/>
      <c r="L21" s="150"/>
      <c r="M21" s="150"/>
    </row>
    <row r="22" spans="1:13" ht="38.25">
      <c r="A22" s="67"/>
      <c r="B22" s="48"/>
      <c r="C22" s="48"/>
      <c r="D22" s="71" t="s">
        <v>46</v>
      </c>
      <c r="E22" s="175" t="s">
        <v>63</v>
      </c>
      <c r="F22" s="69" t="s">
        <v>8</v>
      </c>
      <c r="G22" s="72" t="s">
        <v>12</v>
      </c>
      <c r="H22" s="73"/>
      <c r="I22" s="151"/>
      <c r="J22" s="151"/>
      <c r="K22" s="150"/>
      <c r="L22" s="150"/>
      <c r="M22" s="150"/>
    </row>
    <row r="23" spans="1:13" ht="13.5" thickBot="1">
      <c r="A23" s="74"/>
      <c r="B23" s="75"/>
      <c r="C23" s="75"/>
      <c r="D23" s="75"/>
      <c r="E23" s="76"/>
      <c r="F23" s="77"/>
      <c r="G23" s="76"/>
      <c r="H23" s="78"/>
      <c r="I23" s="151"/>
      <c r="J23" s="151"/>
      <c r="K23" s="150"/>
      <c r="L23" s="150"/>
      <c r="M23" s="150"/>
    </row>
    <row r="24" spans="1:13" ht="12.75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0"/>
      <c r="L24" s="150"/>
      <c r="M24" s="150"/>
    </row>
    <row r="25" spans="1:13" ht="12.75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0"/>
      <c r="L25" s="150"/>
      <c r="M25" s="150"/>
    </row>
    <row r="26" spans="1:13" ht="13.5" thickBot="1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0"/>
      <c r="L26" s="150"/>
      <c r="M26" s="150"/>
    </row>
    <row r="27" spans="1:13" ht="13.5" thickBot="1">
      <c r="A27" s="287" t="s">
        <v>48</v>
      </c>
      <c r="B27" s="288"/>
      <c r="C27" s="288"/>
      <c r="D27" s="288"/>
      <c r="E27" s="288"/>
      <c r="F27" s="288"/>
      <c r="G27" s="289"/>
      <c r="H27" s="151"/>
      <c r="I27" s="151"/>
      <c r="J27" s="151"/>
      <c r="K27" s="150"/>
      <c r="L27" s="150"/>
      <c r="M27" s="150"/>
    </row>
    <row r="28" spans="1:13" ht="13.5" thickBot="1">
      <c r="A28" s="149"/>
      <c r="B28" s="150"/>
      <c r="C28" s="150"/>
      <c r="D28" s="150"/>
      <c r="E28" s="150"/>
      <c r="F28" s="150"/>
      <c r="G28" s="155"/>
      <c r="H28" s="151"/>
      <c r="I28" s="151"/>
      <c r="J28" s="151"/>
      <c r="K28" s="150"/>
      <c r="L28" s="150"/>
      <c r="M28" s="150"/>
    </row>
    <row r="29" spans="1:13" ht="13.5" thickBot="1">
      <c r="A29" s="149"/>
      <c r="B29" s="156" t="s">
        <v>49</v>
      </c>
      <c r="C29" s="151"/>
      <c r="D29" s="278" t="e">
        <f>AVERAGE('Dp 10ms'!L32:M33,'Dp 10ms'!L60:M61,'Dp 10ms'!L89:M90)</f>
        <v>#DIV/0!</v>
      </c>
      <c r="E29" s="279"/>
      <c r="F29" s="280"/>
      <c r="G29" s="155"/>
      <c r="H29" s="151"/>
      <c r="I29" s="151"/>
      <c r="J29" s="151"/>
      <c r="K29" s="150"/>
      <c r="L29" s="150"/>
      <c r="M29" s="150"/>
    </row>
    <row r="30" spans="1:13" ht="6.75" customHeight="1" thickBot="1">
      <c r="A30" s="149"/>
      <c r="B30" s="156"/>
      <c r="C30" s="150"/>
      <c r="D30" s="157"/>
      <c r="E30" s="157"/>
      <c r="F30" s="157"/>
      <c r="G30" s="155"/>
      <c r="H30" s="151"/>
      <c r="I30" s="151"/>
      <c r="J30" s="151"/>
      <c r="K30" s="150"/>
      <c r="L30" s="150"/>
      <c r="M30" s="150"/>
    </row>
    <row r="31" spans="1:13" ht="13.5" thickBot="1">
      <c r="A31" s="149"/>
      <c r="B31" s="156" t="s">
        <v>50</v>
      </c>
      <c r="C31" s="151"/>
      <c r="D31" s="278" t="e">
        <f>STDEV('Dp 10ms'!D55:D57,'Dp 10ms'!L55:L57,'Dp 10ms'!D84:D86,'Dp 10ms'!L84:L86,'Dp 10ms'!D27:D29,'Dp 10ms'!L27:L29)</f>
        <v>#DIV/0!</v>
      </c>
      <c r="E31" s="279"/>
      <c r="F31" s="280"/>
      <c r="G31" s="155"/>
      <c r="H31" s="151"/>
      <c r="I31" s="151"/>
      <c r="J31" s="151"/>
      <c r="K31" s="150"/>
      <c r="L31" s="150"/>
      <c r="M31" s="150"/>
    </row>
    <row r="32" spans="1:13" ht="6.75" customHeight="1" thickBot="1">
      <c r="A32" s="149"/>
      <c r="B32" s="156"/>
      <c r="C32" s="150"/>
      <c r="D32" s="157"/>
      <c r="E32" s="157"/>
      <c r="F32" s="157"/>
      <c r="G32" s="155"/>
      <c r="H32" s="151"/>
      <c r="I32" s="151"/>
      <c r="J32" s="151"/>
      <c r="K32" s="150"/>
      <c r="L32" s="150"/>
      <c r="M32" s="150"/>
    </row>
    <row r="33" spans="1:13" ht="13.5" thickBot="1">
      <c r="A33" s="149"/>
      <c r="B33" s="156" t="s">
        <v>51</v>
      </c>
      <c r="C33" s="151"/>
      <c r="D33" s="278" t="e">
        <f>(D31/D29)*100</f>
        <v>#DIV/0!</v>
      </c>
      <c r="E33" s="279"/>
      <c r="F33" s="280"/>
      <c r="G33" s="155"/>
      <c r="H33" s="151"/>
      <c r="I33" s="151"/>
      <c r="J33" s="151"/>
      <c r="K33" s="150"/>
      <c r="L33" s="150"/>
      <c r="M33" s="150"/>
    </row>
    <row r="34" spans="1:13" ht="13.5" thickBot="1">
      <c r="A34" s="158"/>
      <c r="B34" s="159"/>
      <c r="C34" s="159"/>
      <c r="D34" s="159"/>
      <c r="E34" s="159"/>
      <c r="F34" s="159"/>
      <c r="G34" s="160"/>
      <c r="H34" s="151"/>
      <c r="I34" s="151"/>
      <c r="J34" s="151"/>
      <c r="K34" s="150"/>
      <c r="L34" s="150"/>
      <c r="M34" s="150"/>
    </row>
    <row r="35" spans="1:13" ht="12.75">
      <c r="A35" s="151"/>
      <c r="B35" s="151"/>
      <c r="C35" s="151"/>
      <c r="D35" s="151"/>
      <c r="E35" s="151"/>
      <c r="F35" s="151"/>
      <c r="G35" s="151"/>
      <c r="H35" s="151"/>
      <c r="I35" s="151"/>
      <c r="J35" s="151"/>
      <c r="K35" s="150"/>
      <c r="L35" s="150"/>
      <c r="M35" s="150"/>
    </row>
    <row r="36" spans="1:13" ht="12.75">
      <c r="A36" s="151"/>
      <c r="B36" s="151"/>
      <c r="C36" s="151"/>
      <c r="D36" s="151"/>
      <c r="E36" s="151"/>
      <c r="F36" s="151"/>
      <c r="G36" s="151"/>
      <c r="H36" s="151"/>
      <c r="I36" s="151"/>
      <c r="J36" s="151"/>
      <c r="K36" s="150"/>
      <c r="L36" s="150"/>
      <c r="M36" s="150"/>
    </row>
    <row r="37" spans="1:13" ht="12.75">
      <c r="A37" s="151"/>
      <c r="B37" s="151"/>
      <c r="C37" s="151"/>
      <c r="D37" s="151"/>
      <c r="E37" s="151"/>
      <c r="F37" s="151"/>
      <c r="G37" s="151"/>
      <c r="H37" s="151"/>
      <c r="I37" s="151"/>
      <c r="J37" s="151"/>
      <c r="K37" s="150"/>
      <c r="L37" s="150"/>
      <c r="M37" s="150"/>
    </row>
    <row r="38" spans="1:13" ht="12.75">
      <c r="A38" s="151"/>
      <c r="B38" s="151"/>
      <c r="C38" s="151"/>
      <c r="D38" s="151"/>
      <c r="E38" s="151"/>
      <c r="F38" s="151"/>
      <c r="G38" s="151"/>
      <c r="H38" s="151"/>
      <c r="I38" s="151"/>
      <c r="J38" s="151"/>
      <c r="K38" s="150"/>
      <c r="L38" s="150"/>
      <c r="M38" s="150"/>
    </row>
    <row r="39" spans="1:13" ht="12.75">
      <c r="A39" s="151"/>
      <c r="B39" s="151"/>
      <c r="C39" s="151"/>
      <c r="D39" s="151"/>
      <c r="E39" s="151"/>
      <c r="F39" s="151"/>
      <c r="G39" s="151"/>
      <c r="H39" s="151"/>
      <c r="I39" s="151"/>
      <c r="J39" s="151"/>
      <c r="K39" s="150"/>
      <c r="L39" s="150"/>
      <c r="M39" s="150"/>
    </row>
    <row r="40" spans="1:13" ht="12.75">
      <c r="A40" s="151"/>
      <c r="B40" s="151"/>
      <c r="C40" s="151"/>
      <c r="D40" s="151"/>
      <c r="E40" s="151"/>
      <c r="F40" s="151"/>
      <c r="G40" s="151"/>
      <c r="H40" s="151"/>
      <c r="I40" s="151"/>
      <c r="J40" s="151"/>
      <c r="K40" s="150"/>
      <c r="L40" s="150"/>
      <c r="M40" s="150"/>
    </row>
    <row r="41" spans="1:13" ht="12.75">
      <c r="A41" s="151"/>
      <c r="B41" s="151"/>
      <c r="C41" s="151"/>
      <c r="D41" s="151"/>
      <c r="E41" s="151"/>
      <c r="F41" s="151"/>
      <c r="G41" s="151"/>
      <c r="H41" s="151"/>
      <c r="I41" s="151"/>
      <c r="J41" s="151"/>
      <c r="K41" s="150"/>
      <c r="L41" s="150"/>
      <c r="M41" s="150"/>
    </row>
    <row r="42" spans="1:13" ht="12.75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0"/>
      <c r="L42" s="150"/>
      <c r="M42" s="150"/>
    </row>
    <row r="43" spans="1:13" ht="12.75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0"/>
      <c r="L43" s="150"/>
      <c r="M43" s="150"/>
    </row>
    <row r="44" spans="1:13" ht="12.75">
      <c r="A44" s="151"/>
      <c r="B44" s="151"/>
      <c r="C44" s="151"/>
      <c r="D44" s="151"/>
      <c r="E44" s="151"/>
      <c r="F44" s="151"/>
      <c r="G44" s="151"/>
      <c r="H44" s="151"/>
      <c r="I44" s="151"/>
      <c r="J44" s="151"/>
      <c r="K44" s="150"/>
      <c r="L44" s="150"/>
      <c r="M44" s="150"/>
    </row>
    <row r="45" spans="1:13" ht="12.75">
      <c r="A45" s="151"/>
      <c r="B45" s="151"/>
      <c r="C45" s="151"/>
      <c r="D45" s="151"/>
      <c r="E45" s="151"/>
      <c r="F45" s="151"/>
      <c r="G45" s="151"/>
      <c r="H45" s="151"/>
      <c r="I45" s="151"/>
      <c r="J45" s="151"/>
      <c r="K45" s="150"/>
      <c r="L45" s="150"/>
      <c r="M45" s="150"/>
    </row>
    <row r="46" spans="1:13" ht="12.75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150"/>
      <c r="L46" s="150"/>
      <c r="M46" s="150"/>
    </row>
    <row r="47" spans="1:13" ht="12.75">
      <c r="A47" s="151"/>
      <c r="B47" s="151"/>
      <c r="C47" s="151"/>
      <c r="D47" s="151"/>
      <c r="E47" s="151"/>
      <c r="F47" s="151"/>
      <c r="G47" s="151"/>
      <c r="H47" s="151"/>
      <c r="I47" s="151"/>
      <c r="J47" s="151"/>
      <c r="K47" s="150"/>
      <c r="L47" s="150"/>
      <c r="M47" s="150"/>
    </row>
    <row r="48" spans="1:13" ht="12.75">
      <c r="A48" s="151"/>
      <c r="B48" s="151"/>
      <c r="C48" s="151"/>
      <c r="D48" s="151"/>
      <c r="E48" s="151"/>
      <c r="F48" s="151"/>
      <c r="G48" s="151"/>
      <c r="H48" s="151"/>
      <c r="I48" s="151"/>
      <c r="J48" s="151"/>
      <c r="K48" s="150"/>
      <c r="L48" s="150"/>
      <c r="M48" s="150"/>
    </row>
    <row r="49" spans="1:13" ht="12.75">
      <c r="A49" s="151"/>
      <c r="B49" s="151"/>
      <c r="C49" s="151"/>
      <c r="D49" s="151"/>
      <c r="E49" s="151"/>
      <c r="F49" s="151"/>
      <c r="G49" s="151"/>
      <c r="H49" s="151"/>
      <c r="I49" s="151"/>
      <c r="J49" s="151"/>
      <c r="K49" s="150"/>
      <c r="L49" s="150"/>
      <c r="M49" s="150"/>
    </row>
    <row r="50" spans="1:13" ht="13.5" thickBot="1">
      <c r="A50" s="151"/>
      <c r="B50" s="151"/>
      <c r="C50" s="151"/>
      <c r="D50" s="151"/>
      <c r="E50" s="151"/>
      <c r="F50" s="151"/>
      <c r="G50" s="151"/>
      <c r="H50" s="151"/>
      <c r="I50" s="151"/>
      <c r="J50" s="151"/>
      <c r="K50" s="150"/>
      <c r="L50" s="150"/>
      <c r="M50" s="150"/>
    </row>
    <row r="51" spans="1:13" ht="13.5" thickBot="1">
      <c r="A51" s="151"/>
      <c r="B51" s="151"/>
      <c r="C51" s="151"/>
      <c r="D51" s="151"/>
      <c r="E51" s="151"/>
      <c r="F51" s="151"/>
      <c r="G51" s="161" t="s">
        <v>52</v>
      </c>
      <c r="H51" s="275">
        <f>'Dp 10ms'!U107</f>
        <v>0</v>
      </c>
      <c r="I51" s="276"/>
      <c r="J51" s="277"/>
      <c r="K51" s="162"/>
      <c r="L51" s="162"/>
      <c r="M51" s="162"/>
    </row>
  </sheetData>
  <sheetProtection password="F0E2" sheet="1"/>
  <mergeCells count="10">
    <mergeCell ref="D29:F29"/>
    <mergeCell ref="D31:F31"/>
    <mergeCell ref="D33:F33"/>
    <mergeCell ref="H51:J51"/>
    <mergeCell ref="A1:M2"/>
    <mergeCell ref="A3:M5"/>
    <mergeCell ref="E13:F13"/>
    <mergeCell ref="H13:M13"/>
    <mergeCell ref="A20:H20"/>
    <mergeCell ref="A27:G2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7109375" style="0" customWidth="1"/>
    <col min="2" max="2" width="4.57421875" style="0" customWidth="1"/>
    <col min="3" max="3" width="7.28125" style="0" customWidth="1"/>
    <col min="4" max="4" width="10.421875" style="0" customWidth="1"/>
    <col min="5" max="5" width="11.8515625" style="0" customWidth="1"/>
    <col min="6" max="6" width="6.421875" style="0" customWidth="1"/>
    <col min="7" max="7" width="10.7109375" style="0" customWidth="1"/>
    <col min="8" max="8" width="10.00390625" style="0" bestFit="1" customWidth="1"/>
    <col min="9" max="9" width="4.00390625" style="0" customWidth="1"/>
    <col min="11" max="11" width="27.421875" style="31" hidden="1" customWidth="1"/>
    <col min="12" max="12" width="9.140625" style="31" hidden="1" customWidth="1"/>
    <col min="13" max="24" width="9.140625" style="31" customWidth="1"/>
  </cols>
  <sheetData>
    <row r="1" spans="1:24" ht="12.75" customHeight="1">
      <c r="A1" s="281" t="s">
        <v>58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3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12.75" customHeight="1">
      <c r="A2" s="284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6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ht="18">
      <c r="A3" s="297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2.75" customHeight="1">
      <c r="A4" s="300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2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 ht="15.75" customHeight="1" thickBot="1">
      <c r="A5" s="303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5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 ht="13.5" customHeight="1">
      <c r="A6" s="163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13" ht="12.75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0"/>
      <c r="L7" s="150"/>
      <c r="M7" s="150"/>
    </row>
    <row r="8" spans="1:13" ht="12.75">
      <c r="A8" s="151"/>
      <c r="B8" s="151"/>
      <c r="C8" s="152" t="str">
        <f>'Dp 15ms'!A7</f>
        <v>DATA :</v>
      </c>
      <c r="D8" s="153">
        <f>'Dp 15ms'!B7</f>
        <v>0</v>
      </c>
      <c r="E8" s="151"/>
      <c r="F8" s="151"/>
      <c r="G8" s="151"/>
      <c r="H8" s="151"/>
      <c r="I8" s="151"/>
      <c r="J8" s="151"/>
      <c r="K8" s="150"/>
      <c r="L8" s="150"/>
      <c r="M8" s="150"/>
    </row>
    <row r="9" spans="1:13" ht="12.75">
      <c r="A9" s="151"/>
      <c r="B9" s="151"/>
      <c r="C9" s="152"/>
      <c r="D9" s="154"/>
      <c r="E9" s="151"/>
      <c r="F9" s="151"/>
      <c r="G9" s="151"/>
      <c r="H9" s="151"/>
      <c r="I9" s="151"/>
      <c r="J9" s="151"/>
      <c r="K9" s="150"/>
      <c r="L9" s="150"/>
      <c r="M9" s="150"/>
    </row>
    <row r="10" spans="1:13" ht="12.75">
      <c r="A10" s="151"/>
      <c r="B10" s="151"/>
      <c r="C10" s="152"/>
      <c r="D10" s="154"/>
      <c r="E10" s="151"/>
      <c r="F10" s="151"/>
      <c r="G10" s="151"/>
      <c r="H10" s="151"/>
      <c r="I10" s="151"/>
      <c r="J10" s="151"/>
      <c r="K10" s="150"/>
      <c r="L10" s="150"/>
      <c r="M10" s="150"/>
    </row>
    <row r="11" spans="1:13" ht="12.75">
      <c r="A11" s="151"/>
      <c r="B11" s="151"/>
      <c r="C11" s="152"/>
      <c r="D11" s="154"/>
      <c r="E11" s="151"/>
      <c r="F11" s="151"/>
      <c r="G11" s="151"/>
      <c r="H11" s="151"/>
      <c r="I11" s="151"/>
      <c r="J11" s="151"/>
      <c r="K11" s="150"/>
      <c r="L11" s="150"/>
      <c r="M11" s="150"/>
    </row>
    <row r="12" spans="1:13" ht="13.5" thickBot="1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0"/>
      <c r="L12" s="150"/>
      <c r="M12" s="150"/>
    </row>
    <row r="13" spans="1:13" ht="13.5" thickBot="1">
      <c r="A13" s="151"/>
      <c r="B13" s="151"/>
      <c r="C13" s="151"/>
      <c r="D13" s="151"/>
      <c r="E13" s="293" t="str">
        <f>'Dp 5ms'!U8</f>
        <v>Laboratorio:</v>
      </c>
      <c r="F13" s="293"/>
      <c r="G13" s="150"/>
      <c r="H13" s="294">
        <f>'Dp 15ms'!W8</f>
        <v>0</v>
      </c>
      <c r="I13" s="295"/>
      <c r="J13" s="295"/>
      <c r="K13" s="295"/>
      <c r="L13" s="295"/>
      <c r="M13" s="296"/>
    </row>
    <row r="14" spans="1:13" ht="12.75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0"/>
      <c r="L14" s="150"/>
      <c r="M14" s="150"/>
    </row>
    <row r="15" spans="1:13" ht="12.75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0"/>
      <c r="L15" s="150"/>
      <c r="M15" s="150"/>
    </row>
    <row r="16" spans="1:13" ht="12.75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0"/>
      <c r="L16" s="150"/>
      <c r="M16" s="150"/>
    </row>
    <row r="17" spans="1:13" ht="12.75">
      <c r="A17" s="151"/>
      <c r="B17" s="151"/>
      <c r="C17" s="151"/>
      <c r="D17" s="151"/>
      <c r="E17" s="151"/>
      <c r="F17" s="151"/>
      <c r="G17" s="151"/>
      <c r="H17" s="151"/>
      <c r="I17" s="151"/>
      <c r="J17" s="151"/>
      <c r="K17" s="150"/>
      <c r="L17" s="150"/>
      <c r="M17" s="150"/>
    </row>
    <row r="18" spans="1:13" ht="12.75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0"/>
      <c r="L18" s="150"/>
      <c r="M18" s="150"/>
    </row>
    <row r="19" spans="1:13" ht="13.5" thickBot="1">
      <c r="A19" s="151"/>
      <c r="B19" s="151"/>
      <c r="C19" s="151"/>
      <c r="D19" s="151"/>
      <c r="E19" s="151"/>
      <c r="F19" s="151"/>
      <c r="G19" s="151"/>
      <c r="H19" s="151"/>
      <c r="I19" s="151"/>
      <c r="J19" s="151"/>
      <c r="K19" s="150"/>
      <c r="L19" s="150"/>
      <c r="M19" s="150"/>
    </row>
    <row r="20" spans="1:13" ht="13.5" customHeight="1" thickBot="1">
      <c r="A20" s="290" t="s">
        <v>60</v>
      </c>
      <c r="B20" s="291"/>
      <c r="C20" s="291"/>
      <c r="D20" s="291"/>
      <c r="E20" s="291"/>
      <c r="F20" s="291"/>
      <c r="G20" s="291"/>
      <c r="H20" s="292"/>
      <c r="I20" s="151"/>
      <c r="J20" s="151"/>
      <c r="K20" s="150"/>
      <c r="L20" s="150"/>
      <c r="M20" s="150"/>
    </row>
    <row r="21" spans="1:13" ht="12.75">
      <c r="A21" s="61"/>
      <c r="B21" s="34"/>
      <c r="C21" s="48"/>
      <c r="D21" s="48"/>
      <c r="E21" s="34"/>
      <c r="F21" s="48"/>
      <c r="G21" s="48"/>
      <c r="H21" s="70"/>
      <c r="I21" s="151"/>
      <c r="J21" s="151"/>
      <c r="K21" s="150"/>
      <c r="L21" s="150"/>
      <c r="M21" s="150"/>
    </row>
    <row r="22" spans="1:13" ht="38.25">
      <c r="A22" s="67"/>
      <c r="B22" s="48"/>
      <c r="C22" s="48"/>
      <c r="D22" s="71" t="s">
        <v>46</v>
      </c>
      <c r="E22" s="175" t="s">
        <v>63</v>
      </c>
      <c r="F22" s="69" t="s">
        <v>8</v>
      </c>
      <c r="G22" s="72" t="s">
        <v>12</v>
      </c>
      <c r="H22" s="73"/>
      <c r="I22" s="151"/>
      <c r="J22" s="151"/>
      <c r="K22" s="150"/>
      <c r="L22" s="150"/>
      <c r="M22" s="150"/>
    </row>
    <row r="23" spans="1:13" ht="13.5" thickBot="1">
      <c r="A23" s="74"/>
      <c r="B23" s="75"/>
      <c r="C23" s="75"/>
      <c r="D23" s="75"/>
      <c r="E23" s="76"/>
      <c r="F23" s="77"/>
      <c r="G23" s="76"/>
      <c r="H23" s="78"/>
      <c r="I23" s="151"/>
      <c r="J23" s="151"/>
      <c r="K23" s="150"/>
      <c r="L23" s="150"/>
      <c r="M23" s="150"/>
    </row>
    <row r="24" spans="1:13" ht="12.75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0"/>
      <c r="L24" s="150"/>
      <c r="M24" s="150"/>
    </row>
    <row r="25" spans="1:13" ht="12.75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0"/>
      <c r="L25" s="150"/>
      <c r="M25" s="150"/>
    </row>
    <row r="26" spans="1:13" ht="13.5" thickBot="1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0"/>
      <c r="L26" s="150"/>
      <c r="M26" s="150"/>
    </row>
    <row r="27" spans="1:13" ht="13.5" thickBot="1">
      <c r="A27" s="287" t="s">
        <v>48</v>
      </c>
      <c r="B27" s="288"/>
      <c r="C27" s="288"/>
      <c r="D27" s="288"/>
      <c r="E27" s="288"/>
      <c r="F27" s="288"/>
      <c r="G27" s="289"/>
      <c r="H27" s="151"/>
      <c r="I27" s="151"/>
      <c r="J27" s="151"/>
      <c r="K27" s="150"/>
      <c r="L27" s="150"/>
      <c r="M27" s="150"/>
    </row>
    <row r="28" spans="1:13" ht="13.5" thickBot="1">
      <c r="A28" s="149"/>
      <c r="B28" s="150"/>
      <c r="C28" s="150"/>
      <c r="D28" s="150"/>
      <c r="E28" s="150"/>
      <c r="F28" s="150"/>
      <c r="G28" s="155"/>
      <c r="H28" s="151"/>
      <c r="I28" s="151"/>
      <c r="J28" s="151"/>
      <c r="K28" s="150"/>
      <c r="L28" s="150"/>
      <c r="M28" s="150"/>
    </row>
    <row r="29" spans="1:13" ht="13.5" thickBot="1">
      <c r="A29" s="149"/>
      <c r="B29" s="156" t="s">
        <v>49</v>
      </c>
      <c r="C29" s="151"/>
      <c r="D29" s="278" t="e">
        <f>AVERAGE('Dp 15ms'!L32:M33,'Dp 15ms'!L60:M61,'Dp 15ms'!L89:M90)</f>
        <v>#DIV/0!</v>
      </c>
      <c r="E29" s="279"/>
      <c r="F29" s="280"/>
      <c r="G29" s="155"/>
      <c r="H29" s="151"/>
      <c r="I29" s="151"/>
      <c r="J29" s="151"/>
      <c r="K29" s="150"/>
      <c r="L29" s="150"/>
      <c r="M29" s="150"/>
    </row>
    <row r="30" spans="1:13" ht="6.75" customHeight="1" thickBot="1">
      <c r="A30" s="149"/>
      <c r="B30" s="156"/>
      <c r="C30" s="150"/>
      <c r="D30" s="157"/>
      <c r="E30" s="157"/>
      <c r="F30" s="157"/>
      <c r="G30" s="155"/>
      <c r="H30" s="151"/>
      <c r="I30" s="151"/>
      <c r="J30" s="151"/>
      <c r="K30" s="150"/>
      <c r="L30" s="150"/>
      <c r="M30" s="150"/>
    </row>
    <row r="31" spans="1:13" ht="13.5" thickBot="1">
      <c r="A31" s="149"/>
      <c r="B31" s="156" t="s">
        <v>50</v>
      </c>
      <c r="C31" s="151"/>
      <c r="D31" s="278" t="e">
        <f>STDEV('Dp 15ms'!D55:D57,'Dp 15ms'!L55:L57,'Dp 15ms'!D84:D86,'Dp 15ms'!L84:L86,'Dp 15ms'!D27:D29,'Dp 15ms'!L27:L29)</f>
        <v>#DIV/0!</v>
      </c>
      <c r="E31" s="279"/>
      <c r="F31" s="280"/>
      <c r="G31" s="155"/>
      <c r="H31" s="151"/>
      <c r="I31" s="151"/>
      <c r="J31" s="151"/>
      <c r="K31" s="150"/>
      <c r="L31" s="150"/>
      <c r="M31" s="150"/>
    </row>
    <row r="32" spans="1:13" ht="6.75" customHeight="1" thickBot="1">
      <c r="A32" s="149"/>
      <c r="B32" s="156"/>
      <c r="C32" s="150"/>
      <c r="D32" s="157"/>
      <c r="E32" s="157"/>
      <c r="F32" s="157"/>
      <c r="G32" s="155"/>
      <c r="H32" s="151"/>
      <c r="I32" s="151"/>
      <c r="J32" s="151"/>
      <c r="K32" s="150"/>
      <c r="L32" s="150"/>
      <c r="M32" s="150"/>
    </row>
    <row r="33" spans="1:13" ht="13.5" thickBot="1">
      <c r="A33" s="149"/>
      <c r="B33" s="156" t="s">
        <v>51</v>
      </c>
      <c r="C33" s="151"/>
      <c r="D33" s="278" t="e">
        <f>(D31/D29)*100</f>
        <v>#DIV/0!</v>
      </c>
      <c r="E33" s="279"/>
      <c r="F33" s="280"/>
      <c r="G33" s="155"/>
      <c r="H33" s="151"/>
      <c r="I33" s="151"/>
      <c r="J33" s="151"/>
      <c r="K33" s="150"/>
      <c r="L33" s="150"/>
      <c r="M33" s="150"/>
    </row>
    <row r="34" spans="1:13" ht="13.5" thickBot="1">
      <c r="A34" s="158"/>
      <c r="B34" s="159"/>
      <c r="C34" s="159"/>
      <c r="D34" s="159"/>
      <c r="E34" s="159"/>
      <c r="F34" s="159"/>
      <c r="G34" s="160"/>
      <c r="H34" s="151"/>
      <c r="I34" s="151"/>
      <c r="J34" s="151"/>
      <c r="K34" s="150"/>
      <c r="L34" s="150"/>
      <c r="M34" s="150"/>
    </row>
    <row r="35" spans="1:13" ht="12.75">
      <c r="A35" s="151"/>
      <c r="B35" s="151"/>
      <c r="C35" s="151"/>
      <c r="D35" s="151"/>
      <c r="E35" s="151"/>
      <c r="F35" s="151"/>
      <c r="G35" s="151"/>
      <c r="H35" s="151"/>
      <c r="I35" s="151"/>
      <c r="J35" s="151"/>
      <c r="K35" s="150"/>
      <c r="L35" s="150"/>
      <c r="M35" s="150"/>
    </row>
    <row r="36" spans="1:13" ht="12.75">
      <c r="A36" s="151"/>
      <c r="B36" s="151"/>
      <c r="C36" s="151"/>
      <c r="D36" s="151"/>
      <c r="E36" s="151"/>
      <c r="F36" s="151"/>
      <c r="G36" s="151"/>
      <c r="H36" s="151"/>
      <c r="I36" s="151"/>
      <c r="J36" s="151"/>
      <c r="K36" s="150"/>
      <c r="L36" s="150"/>
      <c r="M36" s="150"/>
    </row>
    <row r="37" spans="1:13" ht="12.75">
      <c r="A37" s="151"/>
      <c r="B37" s="151"/>
      <c r="C37" s="151"/>
      <c r="D37" s="151"/>
      <c r="E37" s="151"/>
      <c r="F37" s="151"/>
      <c r="G37" s="151"/>
      <c r="H37" s="151"/>
      <c r="I37" s="151"/>
      <c r="J37" s="151"/>
      <c r="K37" s="150"/>
      <c r="L37" s="150"/>
      <c r="M37" s="150"/>
    </row>
    <row r="38" spans="1:13" ht="12.75">
      <c r="A38" s="151"/>
      <c r="B38" s="151"/>
      <c r="C38" s="151"/>
      <c r="D38" s="151"/>
      <c r="E38" s="151"/>
      <c r="F38" s="151"/>
      <c r="G38" s="151"/>
      <c r="H38" s="151"/>
      <c r="I38" s="151"/>
      <c r="J38" s="151"/>
      <c r="K38" s="150"/>
      <c r="L38" s="150"/>
      <c r="M38" s="150"/>
    </row>
    <row r="39" spans="1:13" ht="12.75">
      <c r="A39" s="151"/>
      <c r="B39" s="151"/>
      <c r="C39" s="151"/>
      <c r="D39" s="151"/>
      <c r="E39" s="151"/>
      <c r="F39" s="151"/>
      <c r="G39" s="151"/>
      <c r="H39" s="151"/>
      <c r="I39" s="151"/>
      <c r="J39" s="151"/>
      <c r="K39" s="150"/>
      <c r="L39" s="150"/>
      <c r="M39" s="150"/>
    </row>
    <row r="40" spans="1:13" ht="12.75">
      <c r="A40" s="151"/>
      <c r="B40" s="151"/>
      <c r="C40" s="151"/>
      <c r="D40" s="151"/>
      <c r="E40" s="151"/>
      <c r="F40" s="151"/>
      <c r="G40" s="151"/>
      <c r="H40" s="151"/>
      <c r="I40" s="151"/>
      <c r="J40" s="151"/>
      <c r="K40" s="150"/>
      <c r="L40" s="150"/>
      <c r="M40" s="150"/>
    </row>
    <row r="41" spans="1:13" ht="12.75">
      <c r="A41" s="151"/>
      <c r="B41" s="151"/>
      <c r="C41" s="151"/>
      <c r="D41" s="151"/>
      <c r="E41" s="151"/>
      <c r="F41" s="151"/>
      <c r="G41" s="151"/>
      <c r="H41" s="151"/>
      <c r="I41" s="151"/>
      <c r="J41" s="151"/>
      <c r="K41" s="150"/>
      <c r="L41" s="150"/>
      <c r="M41" s="150"/>
    </row>
    <row r="42" spans="1:13" ht="12.75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0"/>
      <c r="L42" s="150"/>
      <c r="M42" s="150"/>
    </row>
    <row r="43" spans="1:13" ht="12.75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0"/>
      <c r="L43" s="150"/>
      <c r="M43" s="150"/>
    </row>
    <row r="44" spans="1:13" ht="12.75">
      <c r="A44" s="151"/>
      <c r="B44" s="151"/>
      <c r="C44" s="151"/>
      <c r="D44" s="151"/>
      <c r="E44" s="151"/>
      <c r="F44" s="151"/>
      <c r="G44" s="151"/>
      <c r="H44" s="151"/>
      <c r="I44" s="151"/>
      <c r="J44" s="151"/>
      <c r="K44" s="150"/>
      <c r="L44" s="150"/>
      <c r="M44" s="150"/>
    </row>
    <row r="45" spans="1:13" ht="12.75">
      <c r="A45" s="151"/>
      <c r="B45" s="151"/>
      <c r="C45" s="151"/>
      <c r="D45" s="151"/>
      <c r="E45" s="151"/>
      <c r="F45" s="151"/>
      <c r="G45" s="151"/>
      <c r="H45" s="151"/>
      <c r="I45" s="151"/>
      <c r="J45" s="151"/>
      <c r="K45" s="150"/>
      <c r="L45" s="150"/>
      <c r="M45" s="150"/>
    </row>
    <row r="46" spans="1:13" ht="12.75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150"/>
      <c r="L46" s="150"/>
      <c r="M46" s="150"/>
    </row>
    <row r="47" spans="1:13" ht="12.75">
      <c r="A47" s="151"/>
      <c r="B47" s="151"/>
      <c r="C47" s="151"/>
      <c r="D47" s="151"/>
      <c r="E47" s="151"/>
      <c r="F47" s="151"/>
      <c r="G47" s="151"/>
      <c r="H47" s="151"/>
      <c r="I47" s="151"/>
      <c r="J47" s="151"/>
      <c r="K47" s="150"/>
      <c r="L47" s="150"/>
      <c r="M47" s="150"/>
    </row>
    <row r="48" spans="1:13" ht="12.75">
      <c r="A48" s="151"/>
      <c r="B48" s="151"/>
      <c r="C48" s="151"/>
      <c r="D48" s="151"/>
      <c r="E48" s="151"/>
      <c r="F48" s="151"/>
      <c r="G48" s="151"/>
      <c r="H48" s="151"/>
      <c r="I48" s="151"/>
      <c r="J48" s="151"/>
      <c r="K48" s="150"/>
      <c r="L48" s="150"/>
      <c r="M48" s="150"/>
    </row>
    <row r="49" spans="1:13" ht="12.75">
      <c r="A49" s="151"/>
      <c r="B49" s="151"/>
      <c r="C49" s="151"/>
      <c r="D49" s="151"/>
      <c r="E49" s="151"/>
      <c r="F49" s="151"/>
      <c r="G49" s="151"/>
      <c r="H49" s="151"/>
      <c r="I49" s="151"/>
      <c r="J49" s="151"/>
      <c r="K49" s="150"/>
      <c r="L49" s="150"/>
      <c r="M49" s="150"/>
    </row>
    <row r="50" spans="1:13" ht="13.5" thickBot="1">
      <c r="A50" s="151"/>
      <c r="B50" s="151"/>
      <c r="C50" s="151"/>
      <c r="D50" s="151"/>
      <c r="E50" s="151"/>
      <c r="F50" s="151"/>
      <c r="G50" s="151"/>
      <c r="H50" s="151"/>
      <c r="I50" s="151"/>
      <c r="J50" s="151"/>
      <c r="K50" s="150"/>
      <c r="L50" s="150"/>
      <c r="M50" s="150"/>
    </row>
    <row r="51" spans="1:13" ht="13.5" thickBot="1">
      <c r="A51" s="151"/>
      <c r="B51" s="151"/>
      <c r="C51" s="151"/>
      <c r="D51" s="151"/>
      <c r="E51" s="151"/>
      <c r="F51" s="151"/>
      <c r="G51" s="161" t="s">
        <v>52</v>
      </c>
      <c r="H51" s="275">
        <f>'Dp 15ms'!U107</f>
        <v>0</v>
      </c>
      <c r="I51" s="276"/>
      <c r="J51" s="277"/>
      <c r="K51" s="162"/>
      <c r="L51" s="162"/>
      <c r="M51" s="162"/>
    </row>
  </sheetData>
  <sheetProtection password="F0E2" sheet="1"/>
  <mergeCells count="10">
    <mergeCell ref="D29:F29"/>
    <mergeCell ref="D31:F31"/>
    <mergeCell ref="D33:F33"/>
    <mergeCell ref="H51:J51"/>
    <mergeCell ref="A1:M2"/>
    <mergeCell ref="A3:M5"/>
    <mergeCell ref="E13:F13"/>
    <mergeCell ref="H13:M13"/>
    <mergeCell ref="A20:H20"/>
    <mergeCell ref="A27:G2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7109375" style="0" customWidth="1"/>
    <col min="2" max="2" width="4.57421875" style="0" customWidth="1"/>
    <col min="3" max="3" width="7.28125" style="0" customWidth="1"/>
    <col min="4" max="4" width="10.421875" style="0" customWidth="1"/>
    <col min="5" max="5" width="10.140625" style="0" customWidth="1"/>
    <col min="6" max="6" width="6.421875" style="0" customWidth="1"/>
    <col min="7" max="7" width="10.7109375" style="0" customWidth="1"/>
    <col min="8" max="8" width="10.00390625" style="0" bestFit="1" customWidth="1"/>
    <col min="9" max="9" width="4.00390625" style="0" customWidth="1"/>
    <col min="11" max="11" width="27.421875" style="31" hidden="1" customWidth="1"/>
    <col min="12" max="12" width="9.140625" style="31" hidden="1" customWidth="1"/>
    <col min="13" max="24" width="9.140625" style="31" customWidth="1"/>
  </cols>
  <sheetData>
    <row r="1" spans="1:24" ht="12.75" customHeight="1">
      <c r="A1" s="281" t="s">
        <v>56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3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12.75" customHeight="1">
      <c r="A2" s="284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6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ht="18">
      <c r="A3" s="297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2.75" customHeight="1">
      <c r="A4" s="300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2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 ht="15.75" customHeight="1" thickBot="1">
      <c r="A5" s="303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5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 ht="13.5" customHeight="1">
      <c r="A6" s="163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13" ht="12.75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0"/>
      <c r="L7" s="150"/>
      <c r="M7" s="150"/>
    </row>
    <row r="8" spans="1:13" ht="12.75">
      <c r="A8" s="151"/>
      <c r="B8" s="151"/>
      <c r="C8" s="152" t="str">
        <f>'Dp 20ms'!A7</f>
        <v>DATA :</v>
      </c>
      <c r="D8" s="153">
        <f>'Dp 20ms'!B7</f>
        <v>0</v>
      </c>
      <c r="E8" s="151"/>
      <c r="F8" s="151"/>
      <c r="G8" s="151"/>
      <c r="H8" s="151"/>
      <c r="I8" s="151"/>
      <c r="J8" s="151"/>
      <c r="K8" s="150"/>
      <c r="L8" s="150"/>
      <c r="M8" s="150"/>
    </row>
    <row r="9" spans="1:13" ht="12.75">
      <c r="A9" s="151"/>
      <c r="B9" s="151"/>
      <c r="C9" s="152"/>
      <c r="D9" s="154"/>
      <c r="E9" s="151"/>
      <c r="F9" s="151"/>
      <c r="G9" s="151"/>
      <c r="H9" s="151"/>
      <c r="I9" s="151"/>
      <c r="J9" s="151"/>
      <c r="K9" s="150"/>
      <c r="L9" s="150"/>
      <c r="M9" s="150"/>
    </row>
    <row r="10" spans="1:13" ht="12.75">
      <c r="A10" s="151"/>
      <c r="B10" s="151"/>
      <c r="C10" s="152"/>
      <c r="D10" s="154"/>
      <c r="E10" s="151"/>
      <c r="F10" s="151"/>
      <c r="G10" s="151"/>
      <c r="H10" s="151"/>
      <c r="I10" s="151"/>
      <c r="J10" s="151"/>
      <c r="K10" s="150"/>
      <c r="L10" s="150"/>
      <c r="M10" s="150"/>
    </row>
    <row r="11" spans="1:13" ht="12.75">
      <c r="A11" s="151"/>
      <c r="B11" s="151"/>
      <c r="C11" s="152"/>
      <c r="D11" s="154"/>
      <c r="E11" s="151"/>
      <c r="F11" s="151"/>
      <c r="G11" s="151"/>
      <c r="H11" s="151"/>
      <c r="I11" s="151"/>
      <c r="J11" s="151"/>
      <c r="K11" s="150"/>
      <c r="L11" s="150"/>
      <c r="M11" s="150"/>
    </row>
    <row r="12" spans="1:13" ht="13.5" thickBot="1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0"/>
      <c r="L12" s="150"/>
      <c r="M12" s="150"/>
    </row>
    <row r="13" spans="1:13" ht="13.5" thickBot="1">
      <c r="A13" s="151"/>
      <c r="B13" s="151"/>
      <c r="C13" s="151"/>
      <c r="D13" s="151"/>
      <c r="E13" s="293" t="str">
        <f>'Dp 5ms'!U8</f>
        <v>Laboratorio:</v>
      </c>
      <c r="F13" s="293"/>
      <c r="G13" s="150"/>
      <c r="H13" s="294">
        <f>'Dp 20ms'!W8</f>
        <v>0</v>
      </c>
      <c r="I13" s="295"/>
      <c r="J13" s="295"/>
      <c r="K13" s="295"/>
      <c r="L13" s="295"/>
      <c r="M13" s="296"/>
    </row>
    <row r="14" spans="1:13" ht="12.75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0"/>
      <c r="L14" s="150"/>
      <c r="M14" s="150"/>
    </row>
    <row r="15" spans="1:13" ht="12.75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0"/>
      <c r="L15" s="150"/>
      <c r="M15" s="150"/>
    </row>
    <row r="16" spans="1:13" ht="12.75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0"/>
      <c r="L16" s="150"/>
      <c r="M16" s="150"/>
    </row>
    <row r="17" spans="1:13" ht="12.75">
      <c r="A17" s="151"/>
      <c r="B17" s="151"/>
      <c r="C17" s="151"/>
      <c r="D17" s="151"/>
      <c r="E17" s="151"/>
      <c r="F17" s="151"/>
      <c r="G17" s="151"/>
      <c r="H17" s="151"/>
      <c r="I17" s="151"/>
      <c r="J17" s="151"/>
      <c r="K17" s="150"/>
      <c r="L17" s="150"/>
      <c r="M17" s="150"/>
    </row>
    <row r="18" spans="1:13" ht="12.75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0"/>
      <c r="L18" s="150"/>
      <c r="M18" s="150"/>
    </row>
    <row r="19" spans="1:13" ht="13.5" thickBot="1">
      <c r="A19" s="151"/>
      <c r="B19" s="151"/>
      <c r="C19" s="151"/>
      <c r="D19" s="151"/>
      <c r="E19" s="151"/>
      <c r="F19" s="151"/>
      <c r="G19" s="151"/>
      <c r="H19" s="151"/>
      <c r="I19" s="151"/>
      <c r="J19" s="151"/>
      <c r="K19" s="150"/>
      <c r="L19" s="150"/>
      <c r="M19" s="150"/>
    </row>
    <row r="20" spans="1:13" ht="13.5" customHeight="1" thickBot="1">
      <c r="A20" s="290" t="s">
        <v>60</v>
      </c>
      <c r="B20" s="291"/>
      <c r="C20" s="291"/>
      <c r="D20" s="291"/>
      <c r="E20" s="291"/>
      <c r="F20" s="291"/>
      <c r="G20" s="291"/>
      <c r="H20" s="292"/>
      <c r="I20" s="151"/>
      <c r="J20" s="151"/>
      <c r="K20" s="150"/>
      <c r="L20" s="150"/>
      <c r="M20" s="150"/>
    </row>
    <row r="21" spans="1:13" ht="12.75">
      <c r="A21" s="61"/>
      <c r="B21" s="34"/>
      <c r="C21" s="48"/>
      <c r="D21" s="48"/>
      <c r="E21" s="34"/>
      <c r="F21" s="48"/>
      <c r="G21" s="48"/>
      <c r="H21" s="70"/>
      <c r="I21" s="151"/>
      <c r="J21" s="151"/>
      <c r="K21" s="150"/>
      <c r="L21" s="150"/>
      <c r="M21" s="150"/>
    </row>
    <row r="22" spans="1:13" ht="38.25">
      <c r="A22" s="67"/>
      <c r="B22" s="48"/>
      <c r="C22" s="48"/>
      <c r="D22" s="71" t="s">
        <v>46</v>
      </c>
      <c r="E22" s="175" t="s">
        <v>63</v>
      </c>
      <c r="F22" s="69" t="s">
        <v>8</v>
      </c>
      <c r="G22" s="72" t="s">
        <v>12</v>
      </c>
      <c r="H22" s="73"/>
      <c r="I22" s="151"/>
      <c r="J22" s="151"/>
      <c r="K22" s="150"/>
      <c r="L22" s="150"/>
      <c r="M22" s="150"/>
    </row>
    <row r="23" spans="1:13" ht="13.5" thickBot="1">
      <c r="A23" s="74"/>
      <c r="B23" s="75"/>
      <c r="C23" s="75"/>
      <c r="D23" s="75"/>
      <c r="E23" s="76"/>
      <c r="F23" s="77"/>
      <c r="G23" s="76"/>
      <c r="H23" s="78"/>
      <c r="I23" s="151"/>
      <c r="J23" s="151"/>
      <c r="K23" s="150"/>
      <c r="L23" s="150"/>
      <c r="M23" s="150"/>
    </row>
    <row r="24" spans="1:13" ht="12.75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0"/>
      <c r="L24" s="150"/>
      <c r="M24" s="150"/>
    </row>
    <row r="25" spans="1:13" ht="12.75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0"/>
      <c r="L25" s="150"/>
      <c r="M25" s="150"/>
    </row>
    <row r="26" spans="1:13" ht="13.5" thickBot="1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0"/>
      <c r="L26" s="150"/>
      <c r="M26" s="150"/>
    </row>
    <row r="27" spans="1:13" ht="13.5" thickBot="1">
      <c r="A27" s="287" t="s">
        <v>48</v>
      </c>
      <c r="B27" s="288"/>
      <c r="C27" s="288"/>
      <c r="D27" s="288"/>
      <c r="E27" s="288"/>
      <c r="F27" s="288"/>
      <c r="G27" s="289"/>
      <c r="H27" s="151"/>
      <c r="I27" s="151"/>
      <c r="J27" s="151"/>
      <c r="K27" s="150"/>
      <c r="L27" s="150"/>
      <c r="M27" s="150"/>
    </row>
    <row r="28" spans="1:13" ht="13.5" thickBot="1">
      <c r="A28" s="149"/>
      <c r="B28" s="150"/>
      <c r="C28" s="150"/>
      <c r="D28" s="150"/>
      <c r="E28" s="150"/>
      <c r="F28" s="150"/>
      <c r="G28" s="155"/>
      <c r="H28" s="151"/>
      <c r="I28" s="151"/>
      <c r="J28" s="151"/>
      <c r="K28" s="150"/>
      <c r="L28" s="150"/>
      <c r="M28" s="150"/>
    </row>
    <row r="29" spans="1:13" ht="13.5" thickBot="1">
      <c r="A29" s="149"/>
      <c r="B29" s="156" t="s">
        <v>49</v>
      </c>
      <c r="C29" s="151"/>
      <c r="D29" s="278" t="e">
        <f>AVERAGE('Dp 20ms'!L32:M33,'Dp 20ms'!L60:M61,'Dp 20ms'!L89:M90)</f>
        <v>#DIV/0!</v>
      </c>
      <c r="E29" s="279"/>
      <c r="F29" s="280"/>
      <c r="G29" s="155"/>
      <c r="H29" s="151"/>
      <c r="I29" s="151"/>
      <c r="J29" s="151"/>
      <c r="K29" s="150"/>
      <c r="L29" s="150"/>
      <c r="M29" s="150"/>
    </row>
    <row r="30" spans="1:13" ht="6.75" customHeight="1" thickBot="1">
      <c r="A30" s="149"/>
      <c r="B30" s="156"/>
      <c r="C30" s="150"/>
      <c r="D30" s="157"/>
      <c r="E30" s="157"/>
      <c r="F30" s="157"/>
      <c r="G30" s="155"/>
      <c r="H30" s="151"/>
      <c r="I30" s="151"/>
      <c r="J30" s="151"/>
      <c r="K30" s="150"/>
      <c r="L30" s="150"/>
      <c r="M30" s="150"/>
    </row>
    <row r="31" spans="1:13" ht="13.5" thickBot="1">
      <c r="A31" s="149"/>
      <c r="B31" s="156" t="s">
        <v>50</v>
      </c>
      <c r="C31" s="151"/>
      <c r="D31" s="278" t="e">
        <f>STDEV('Dp 20ms'!D55:D57,'Dp 20ms'!L55:L57,'Dp 20ms'!D84:D86,'Dp 20ms'!L84:L86,'Dp 20ms'!D27:D29,'Dp 20ms'!L27:L29)</f>
        <v>#DIV/0!</v>
      </c>
      <c r="E31" s="279"/>
      <c r="F31" s="280"/>
      <c r="G31" s="155"/>
      <c r="H31" s="151"/>
      <c r="I31" s="151"/>
      <c r="J31" s="151"/>
      <c r="K31" s="150"/>
      <c r="L31" s="150"/>
      <c r="M31" s="150"/>
    </row>
    <row r="32" spans="1:13" ht="6.75" customHeight="1" thickBot="1">
      <c r="A32" s="149"/>
      <c r="B32" s="156"/>
      <c r="C32" s="150"/>
      <c r="D32" s="157"/>
      <c r="E32" s="157"/>
      <c r="F32" s="157"/>
      <c r="G32" s="155"/>
      <c r="H32" s="151"/>
      <c r="I32" s="151"/>
      <c r="J32" s="151"/>
      <c r="K32" s="150"/>
      <c r="L32" s="150"/>
      <c r="M32" s="150"/>
    </row>
    <row r="33" spans="1:13" ht="13.5" thickBot="1">
      <c r="A33" s="149"/>
      <c r="B33" s="156" t="s">
        <v>51</v>
      </c>
      <c r="C33" s="151"/>
      <c r="D33" s="278" t="e">
        <f>(D31/D29)*100</f>
        <v>#DIV/0!</v>
      </c>
      <c r="E33" s="279"/>
      <c r="F33" s="280"/>
      <c r="G33" s="155"/>
      <c r="H33" s="151"/>
      <c r="I33" s="151"/>
      <c r="J33" s="151"/>
      <c r="K33" s="150"/>
      <c r="L33" s="150"/>
      <c r="M33" s="150"/>
    </row>
    <row r="34" spans="1:13" ht="13.5" thickBot="1">
      <c r="A34" s="158"/>
      <c r="B34" s="159"/>
      <c r="C34" s="159"/>
      <c r="D34" s="159"/>
      <c r="E34" s="159"/>
      <c r="F34" s="159"/>
      <c r="G34" s="160"/>
      <c r="H34" s="151"/>
      <c r="I34" s="151"/>
      <c r="J34" s="151"/>
      <c r="K34" s="150"/>
      <c r="L34" s="150"/>
      <c r="M34" s="150"/>
    </row>
    <row r="35" spans="1:13" ht="12.75">
      <c r="A35" s="151"/>
      <c r="B35" s="151"/>
      <c r="C35" s="151"/>
      <c r="D35" s="151"/>
      <c r="E35" s="151"/>
      <c r="F35" s="151"/>
      <c r="G35" s="151"/>
      <c r="H35" s="151"/>
      <c r="I35" s="151"/>
      <c r="J35" s="151"/>
      <c r="K35" s="150"/>
      <c r="L35" s="150"/>
      <c r="M35" s="150"/>
    </row>
    <row r="36" spans="1:13" ht="12.75">
      <c r="A36" s="151"/>
      <c r="B36" s="151"/>
      <c r="C36" s="151"/>
      <c r="D36" s="151"/>
      <c r="E36" s="151"/>
      <c r="F36" s="151"/>
      <c r="G36" s="151"/>
      <c r="H36" s="151"/>
      <c r="I36" s="151"/>
      <c r="J36" s="151"/>
      <c r="K36" s="150"/>
      <c r="L36" s="150"/>
      <c r="M36" s="150"/>
    </row>
    <row r="37" spans="1:13" ht="12.75">
      <c r="A37" s="151"/>
      <c r="B37" s="151"/>
      <c r="C37" s="151"/>
      <c r="D37" s="151"/>
      <c r="E37" s="151"/>
      <c r="F37" s="151"/>
      <c r="G37" s="151"/>
      <c r="H37" s="151"/>
      <c r="I37" s="151"/>
      <c r="J37" s="151"/>
      <c r="K37" s="150"/>
      <c r="L37" s="150"/>
      <c r="M37" s="150"/>
    </row>
    <row r="38" spans="1:13" ht="12.75">
      <c r="A38" s="151"/>
      <c r="B38" s="151"/>
      <c r="C38" s="151"/>
      <c r="D38" s="151"/>
      <c r="E38" s="151"/>
      <c r="F38" s="151"/>
      <c r="G38" s="151"/>
      <c r="H38" s="151"/>
      <c r="I38" s="151"/>
      <c r="J38" s="151"/>
      <c r="K38" s="150"/>
      <c r="L38" s="150"/>
      <c r="M38" s="150"/>
    </row>
    <row r="39" spans="1:13" ht="12.75">
      <c r="A39" s="151"/>
      <c r="B39" s="151"/>
      <c r="C39" s="151"/>
      <c r="D39" s="151"/>
      <c r="E39" s="151"/>
      <c r="F39" s="151"/>
      <c r="G39" s="151"/>
      <c r="H39" s="151"/>
      <c r="I39" s="151"/>
      <c r="J39" s="151"/>
      <c r="K39" s="150"/>
      <c r="L39" s="150"/>
      <c r="M39" s="150"/>
    </row>
    <row r="40" spans="1:13" ht="12.75">
      <c r="A40" s="151"/>
      <c r="B40" s="151"/>
      <c r="C40" s="151"/>
      <c r="D40" s="151"/>
      <c r="E40" s="151"/>
      <c r="F40" s="151"/>
      <c r="G40" s="151"/>
      <c r="H40" s="151"/>
      <c r="I40" s="151"/>
      <c r="J40" s="151"/>
      <c r="K40" s="150"/>
      <c r="L40" s="150"/>
      <c r="M40" s="150"/>
    </row>
    <row r="41" spans="1:13" ht="12.75">
      <c r="A41" s="151"/>
      <c r="B41" s="151"/>
      <c r="C41" s="151"/>
      <c r="D41" s="151"/>
      <c r="E41" s="151"/>
      <c r="F41" s="151"/>
      <c r="G41" s="151"/>
      <c r="H41" s="151"/>
      <c r="I41" s="151"/>
      <c r="J41" s="151"/>
      <c r="K41" s="150"/>
      <c r="L41" s="150"/>
      <c r="M41" s="150"/>
    </row>
    <row r="42" spans="1:13" ht="12.75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0"/>
      <c r="L42" s="150"/>
      <c r="M42" s="150"/>
    </row>
    <row r="43" spans="1:13" ht="12.75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0"/>
      <c r="L43" s="150"/>
      <c r="M43" s="150"/>
    </row>
    <row r="44" spans="1:13" ht="12.75">
      <c r="A44" s="151"/>
      <c r="B44" s="151"/>
      <c r="C44" s="151"/>
      <c r="D44" s="151"/>
      <c r="E44" s="151"/>
      <c r="F44" s="151"/>
      <c r="G44" s="151"/>
      <c r="H44" s="151"/>
      <c r="I44" s="151"/>
      <c r="J44" s="151"/>
      <c r="K44" s="150"/>
      <c r="L44" s="150"/>
      <c r="M44" s="150"/>
    </row>
    <row r="45" spans="1:13" ht="12.75">
      <c r="A45" s="151"/>
      <c r="B45" s="151"/>
      <c r="C45" s="151"/>
      <c r="D45" s="151"/>
      <c r="E45" s="151"/>
      <c r="F45" s="151"/>
      <c r="G45" s="151"/>
      <c r="H45" s="151"/>
      <c r="I45" s="151"/>
      <c r="J45" s="151"/>
      <c r="K45" s="150"/>
      <c r="L45" s="150"/>
      <c r="M45" s="150"/>
    </row>
    <row r="46" spans="1:13" ht="12.75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150"/>
      <c r="L46" s="150"/>
      <c r="M46" s="150"/>
    </row>
    <row r="47" spans="1:13" ht="12.75">
      <c r="A47" s="151"/>
      <c r="B47" s="151"/>
      <c r="C47" s="151"/>
      <c r="D47" s="151"/>
      <c r="E47" s="151"/>
      <c r="F47" s="151"/>
      <c r="G47" s="151"/>
      <c r="H47" s="151"/>
      <c r="I47" s="151"/>
      <c r="J47" s="151"/>
      <c r="K47" s="150"/>
      <c r="L47" s="150"/>
      <c r="M47" s="150"/>
    </row>
    <row r="48" spans="1:13" ht="12.75">
      <c r="A48" s="151"/>
      <c r="B48" s="151"/>
      <c r="C48" s="151"/>
      <c r="D48" s="151"/>
      <c r="E48" s="151"/>
      <c r="F48" s="151"/>
      <c r="G48" s="151"/>
      <c r="H48" s="151"/>
      <c r="I48" s="151"/>
      <c r="J48" s="151"/>
      <c r="K48" s="150"/>
      <c r="L48" s="150"/>
      <c r="M48" s="150"/>
    </row>
    <row r="49" spans="1:13" ht="12.75">
      <c r="A49" s="151"/>
      <c r="B49" s="151"/>
      <c r="C49" s="151"/>
      <c r="D49" s="151"/>
      <c r="E49" s="151"/>
      <c r="F49" s="151"/>
      <c r="G49" s="151"/>
      <c r="H49" s="151"/>
      <c r="I49" s="151"/>
      <c r="J49" s="151"/>
      <c r="K49" s="150"/>
      <c r="L49" s="150"/>
      <c r="M49" s="150"/>
    </row>
    <row r="50" spans="1:13" ht="13.5" thickBot="1">
      <c r="A50" s="151"/>
      <c r="B50" s="151"/>
      <c r="C50" s="151"/>
      <c r="D50" s="151"/>
      <c r="E50" s="151"/>
      <c r="F50" s="151"/>
      <c r="G50" s="151"/>
      <c r="H50" s="151"/>
      <c r="I50" s="151"/>
      <c r="J50" s="151"/>
      <c r="K50" s="150"/>
      <c r="L50" s="150"/>
      <c r="M50" s="150"/>
    </row>
    <row r="51" spans="1:13" ht="13.5" thickBot="1">
      <c r="A51" s="151"/>
      <c r="B51" s="151"/>
      <c r="C51" s="151"/>
      <c r="D51" s="151"/>
      <c r="E51" s="151"/>
      <c r="F51" s="151"/>
      <c r="G51" s="161" t="s">
        <v>52</v>
      </c>
      <c r="H51" s="275">
        <f>'Dp 20ms'!U107</f>
        <v>0</v>
      </c>
      <c r="I51" s="276"/>
      <c r="J51" s="277"/>
      <c r="K51" s="162"/>
      <c r="L51" s="162"/>
      <c r="M51" s="162"/>
    </row>
  </sheetData>
  <sheetProtection password="F0E2" sheet="1"/>
  <mergeCells count="10">
    <mergeCell ref="D29:F29"/>
    <mergeCell ref="D31:F31"/>
    <mergeCell ref="D33:F33"/>
    <mergeCell ref="H51:J51"/>
    <mergeCell ref="A1:M2"/>
    <mergeCell ref="A3:M5"/>
    <mergeCell ref="E13:F13"/>
    <mergeCell ref="H13:M13"/>
    <mergeCell ref="A20:H20"/>
    <mergeCell ref="A27:G2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 Ambiente</dc:creator>
  <cp:keywords/>
  <dc:description/>
  <cp:lastModifiedBy>Paolo Lopinto</cp:lastModifiedBy>
  <cp:lastPrinted>2015-04-14T13:56:17Z</cp:lastPrinted>
  <dcterms:created xsi:type="dcterms:W3CDTF">2011-06-30T13:14:07Z</dcterms:created>
  <dcterms:modified xsi:type="dcterms:W3CDTF">2022-03-20T10:40:31Z</dcterms:modified>
  <cp:category/>
  <cp:version/>
  <cp:contentType/>
  <cp:contentStatus/>
</cp:coreProperties>
</file>